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05" windowWidth="23475" windowHeight="9570"/>
  </bookViews>
  <sheets>
    <sheet name="main" sheetId="1" r:id="rId1"/>
    <sheet name="lret" sheetId="2" state="hidden" r:id="rId2"/>
  </sheets>
  <calcPr calcId="125725"/>
</workbook>
</file>

<file path=xl/calcChain.xml><?xml version="1.0" encoding="utf-8"?>
<calcChain xmlns="http://schemas.openxmlformats.org/spreadsheetml/2006/main">
  <c r="E3" i="2"/>
  <c r="K4" l="1"/>
  <c r="K5"/>
  <c r="K6"/>
  <c r="K3"/>
  <c r="J8" l="1"/>
  <c r="Q27"/>
  <c r="N27" s="1"/>
  <c r="Q9"/>
  <c r="N9" s="1"/>
  <c r="Q10"/>
  <c r="N10" s="1"/>
  <c r="Q11"/>
  <c r="N11" s="1"/>
  <c r="Q12"/>
  <c r="N12" s="1"/>
  <c r="Q13"/>
  <c r="N13" s="1"/>
  <c r="Q14"/>
  <c r="N14" s="1"/>
  <c r="Q15"/>
  <c r="N15" s="1"/>
  <c r="Q16"/>
  <c r="N16" s="1"/>
  <c r="Q17"/>
  <c r="N17" s="1"/>
  <c r="Q18"/>
  <c r="N18" s="1"/>
  <c r="Q19"/>
  <c r="N19" s="1"/>
  <c r="Q20"/>
  <c r="N20" s="1"/>
  <c r="Q21"/>
  <c r="N21" s="1"/>
  <c r="Q22"/>
  <c r="N22" s="1"/>
  <c r="Q23"/>
  <c r="N23" s="1"/>
  <c r="Q24"/>
  <c r="N24" s="1"/>
  <c r="Q25"/>
  <c r="N25" s="1"/>
  <c r="N26"/>
  <c r="Q28"/>
  <c r="N28" s="1"/>
  <c r="Q29"/>
  <c r="N29" s="1"/>
  <c r="Q30"/>
  <c r="N30" s="1"/>
  <c r="Q31"/>
  <c r="N31" s="1"/>
  <c r="Q32"/>
  <c r="N32" s="1"/>
  <c r="Q33"/>
  <c r="N33" s="1"/>
  <c r="Q34"/>
  <c r="N34" s="1"/>
  <c r="Q35"/>
  <c r="N35" s="1"/>
  <c r="Q36"/>
  <c r="N36" s="1"/>
  <c r="Q37"/>
  <c r="N37" s="1"/>
  <c r="Q8"/>
  <c r="N8" s="1"/>
  <c r="J9"/>
  <c r="J10"/>
  <c r="J11"/>
  <c r="J12"/>
  <c r="J13"/>
  <c r="J14"/>
  <c r="J15"/>
  <c r="J16"/>
  <c r="J17"/>
  <c r="J18"/>
  <c r="J19"/>
  <c r="D1"/>
  <c r="G1" s="1"/>
  <c r="O6"/>
  <c r="O3"/>
  <c r="O5"/>
  <c r="O4"/>
  <c r="E1" l="1"/>
  <c r="D18" i="1" s="1"/>
  <c r="F1" i="2"/>
  <c r="E18" i="1" s="1"/>
  <c r="N3" i="2"/>
  <c r="N6"/>
  <c r="N4"/>
  <c r="N5"/>
  <c r="J6"/>
  <c r="J4"/>
  <c r="J5"/>
  <c r="J3"/>
  <c r="I6" s="1"/>
  <c r="B5" s="1"/>
  <c r="D15" i="1" s="1"/>
  <c r="I4" i="2"/>
  <c r="B3" s="1"/>
  <c r="D7" i="1" s="1"/>
  <c r="I5" i="2"/>
  <c r="B4" s="1"/>
  <c r="D11" i="1" s="1"/>
  <c r="I3" i="2"/>
  <c r="B2" s="1"/>
  <c r="M3"/>
  <c r="A24" s="1"/>
  <c r="D4" i="1" s="1"/>
  <c r="D20"/>
  <c r="M6" i="2"/>
  <c r="A27" s="1"/>
  <c r="D16" i="1" s="1"/>
  <c r="M4" i="2"/>
  <c r="A25" s="1"/>
  <c r="D8" i="1" s="1"/>
  <c r="D3" l="1"/>
  <c r="M5" i="2"/>
  <c r="A26" s="1"/>
  <c r="D12" i="1" s="1"/>
</calcChain>
</file>

<file path=xl/sharedStrings.xml><?xml version="1.0" encoding="utf-8"?>
<sst xmlns="http://schemas.openxmlformats.org/spreadsheetml/2006/main" count="539" uniqueCount="369">
  <si>
    <t>名前:</t>
    <rPh sb="0" eb="2">
      <t>ナマエ</t>
    </rPh>
    <phoneticPr fontId="1"/>
  </si>
  <si>
    <t>武器</t>
    <rPh sb="0" eb="2">
      <t>ブキ</t>
    </rPh>
    <phoneticPr fontId="1"/>
  </si>
  <si>
    <t>武器:</t>
    <rPh sb="0" eb="2">
      <t>ブキ</t>
    </rPh>
    <phoneticPr fontId="1"/>
  </si>
  <si>
    <t>縛り:</t>
    <rPh sb="0" eb="1">
      <t>シバ</t>
    </rPh>
    <phoneticPr fontId="1"/>
  </si>
  <si>
    <t>クエスト:</t>
    <phoneticPr fontId="1"/>
  </si>
  <si>
    <t>ターゲット:</t>
    <phoneticPr fontId="1"/>
  </si>
  <si>
    <t>大剣</t>
    <rPh sb="0" eb="2">
      <t>タイケン</t>
    </rPh>
    <phoneticPr fontId="1"/>
  </si>
  <si>
    <t>太刀</t>
    <rPh sb="0" eb="2">
      <t>タチ</t>
    </rPh>
    <phoneticPr fontId="1"/>
  </si>
  <si>
    <t>片手剣</t>
    <rPh sb="0" eb="2">
      <t>カタテ</t>
    </rPh>
    <rPh sb="2" eb="3">
      <t>ケン</t>
    </rPh>
    <phoneticPr fontId="1"/>
  </si>
  <si>
    <t>双剣</t>
    <rPh sb="0" eb="2">
      <t>ソウケン</t>
    </rPh>
    <phoneticPr fontId="1"/>
  </si>
  <si>
    <t>狩猟笛</t>
    <rPh sb="0" eb="2">
      <t>シュリョウ</t>
    </rPh>
    <rPh sb="2" eb="3">
      <t>ブエ</t>
    </rPh>
    <phoneticPr fontId="1"/>
  </si>
  <si>
    <t>弓</t>
    <rPh sb="0" eb="1">
      <t>ユミ</t>
    </rPh>
    <phoneticPr fontId="1"/>
  </si>
  <si>
    <t>単体</t>
    <rPh sb="0" eb="2">
      <t>タンタイ</t>
    </rPh>
    <phoneticPr fontId="1"/>
  </si>
  <si>
    <t>★6</t>
  </si>
  <si>
    <t>イビルジョー</t>
  </si>
  <si>
    <t>白銀の火輪</t>
  </si>
  <si>
    <t>リオレウス希少種</t>
  </si>
  <si>
    <t>リオレイア希少種</t>
  </si>
  <si>
    <t>黄金の月輪</t>
  </si>
  <si>
    <t>二頭</t>
    <rPh sb="0" eb="2">
      <t>ニトウ</t>
    </rPh>
    <phoneticPr fontId="1"/>
  </si>
  <si>
    <t>maxnan</t>
    <phoneticPr fontId="1"/>
  </si>
  <si>
    <t>縛り</t>
    <rPh sb="0" eb="1">
      <t>シバ</t>
    </rPh>
    <phoneticPr fontId="1"/>
  </si>
  <si>
    <t>回復薬禁止</t>
  </si>
  <si>
    <t>回復薬グレート禁止</t>
  </si>
  <si>
    <r>
      <t>粉塵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秘薬類禁止</t>
    </r>
  </si>
  <si>
    <t>スタミナ回復禁止</t>
  </si>
  <si>
    <t>ドーピングアイテム禁止</t>
  </si>
  <si>
    <r>
      <t>クーラー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ホットドリンク禁止</t>
    </r>
  </si>
  <si>
    <r>
      <t>音爆弾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閃光玉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こやし玉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罠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爆弾禁止</t>
    </r>
  </si>
  <si>
    <t>食事禁止</t>
  </si>
  <si>
    <r>
      <t>砥石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キレアジ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弾薬調合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弓ビン禁止</t>
    </r>
  </si>
  <si>
    <t>10分まで武器不可</t>
  </si>
  <si>
    <t>上位(RARE4以上)武器禁止</t>
  </si>
  <si>
    <t>2部位防具不可</t>
  </si>
  <si>
    <r>
      <t>防具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お守りスキル無し</t>
    </r>
  </si>
  <si>
    <r>
      <t>ダッシュ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緊急回避禁止</t>
    </r>
  </si>
  <si>
    <t>攻撃時Rボタン禁止</t>
  </si>
  <si>
    <t>ポーチ3枠(ガンナー5枠)まで</t>
  </si>
  <si>
    <t>モンスター討伐ごとに肉お供え</t>
  </si>
  <si>
    <t>ハンター1</t>
    <phoneticPr fontId="1"/>
  </si>
  <si>
    <t>ハンター2</t>
    <phoneticPr fontId="1"/>
  </si>
  <si>
    <t>ジンオウガ</t>
  </si>
  <si>
    <t>連続</t>
    <rPh sb="0" eb="2">
      <t>レンゾク</t>
    </rPh>
    <phoneticPr fontId="1"/>
  </si>
  <si>
    <t>リオレウス</t>
  </si>
  <si>
    <t>クエスト</t>
    <phoneticPr fontId="1"/>
  </si>
  <si>
    <t>ハンマー</t>
    <phoneticPr fontId="1"/>
  </si>
  <si>
    <t>★7</t>
  </si>
  <si>
    <t>イビルジョー×2</t>
  </si>
  <si>
    <t>ジンオウガ×2</t>
  </si>
  <si>
    <t>ターゲット同エリアでこんがり肉を10個焼く</t>
    <phoneticPr fontId="1"/>
  </si>
  <si>
    <t>ハンター4</t>
    <phoneticPr fontId="1"/>
  </si>
  <si>
    <t>ハンター3</t>
    <phoneticPr fontId="1"/>
  </si>
  <si>
    <t>ランス</t>
    <phoneticPr fontId="1"/>
  </si>
  <si>
    <t>ガンランス</t>
    <phoneticPr fontId="1"/>
  </si>
  <si>
    <t>スラッシュアックス</t>
    <phoneticPr fontId="1"/>
  </si>
  <si>
    <t>ライトボウガン</t>
    <phoneticPr fontId="1"/>
  </si>
  <si>
    <t>ヘビィボウガン</t>
    <phoneticPr fontId="1"/>
  </si>
  <si>
    <t>lretfunk</t>
    <phoneticPr fontId="1"/>
  </si>
  <si>
    <t>wepn</t>
    <phoneticPr fontId="1"/>
  </si>
  <si>
    <t>qest</t>
    <phoneticPr fontId="1"/>
  </si>
  <si>
    <t>dm</t>
    <phoneticPr fontId="1"/>
  </si>
  <si>
    <t>イベント</t>
    <phoneticPr fontId="1"/>
  </si>
  <si>
    <t>wepn_dobble</t>
    <phoneticPr fontId="1"/>
  </si>
  <si>
    <t>dm_dobble</t>
    <phoneticPr fontId="1"/>
  </si>
  <si>
    <t>WEPN RAND</t>
    <phoneticPr fontId="1"/>
  </si>
  <si>
    <t>DM RAND</t>
    <phoneticPr fontId="1"/>
  </si>
  <si>
    <t>RAND</t>
    <phoneticPr fontId="1"/>
  </si>
  <si>
    <t>縛り</t>
    <rPh sb="0" eb="1">
      <t>シバ</t>
    </rPh>
    <phoneticPr fontId="1"/>
  </si>
  <si>
    <t>BET</t>
    <phoneticPr fontId="1"/>
  </si>
  <si>
    <t>IF</t>
    <phoneticPr fontId="1"/>
  </si>
  <si>
    <t>dm_quad</t>
    <phoneticPr fontId="1"/>
  </si>
  <si>
    <t>wepn_quad</t>
    <phoneticPr fontId="1"/>
  </si>
  <si>
    <r>
      <t>縛り</t>
    </r>
    <r>
      <rPr>
        <sz val="11"/>
        <color indexed="8"/>
        <rFont val="SimHei"/>
        <family val="3"/>
      </rPr>
      <t>(間を空けないように入力)</t>
    </r>
    <rPh sb="0" eb="1">
      <t>シバ</t>
    </rPh>
    <rPh sb="3" eb="4">
      <t>アイダ</t>
    </rPh>
    <rPh sb="5" eb="6">
      <t>ア</t>
    </rPh>
    <rPh sb="12" eb="14">
      <t>ニュウリョク</t>
    </rPh>
    <phoneticPr fontId="1"/>
  </si>
  <si>
    <t>右のチェックボックス、またはF9にてルーレット起動</t>
    <rPh sb="0" eb="1">
      <t>ミギ</t>
    </rPh>
    <rPh sb="23" eb="25">
      <t>キドウ</t>
    </rPh>
    <phoneticPr fontId="1"/>
  </si>
  <si>
    <t>各種設定:</t>
    <rPh sb="0" eb="2">
      <t>カクシュ</t>
    </rPh>
    <rPh sb="2" eb="4">
      <t>セッテイ</t>
    </rPh>
    <phoneticPr fontId="1"/>
  </si>
  <si>
    <t xml:space="preserve">ＶＡＲＩＥＴＹ </t>
    <phoneticPr fontId="1"/>
  </si>
  <si>
    <t xml:space="preserve">ＱＵＥＳＴ </t>
    <phoneticPr fontId="1"/>
  </si>
  <si>
    <t xml:space="preserve">ＯＰＴＩＯＮ </t>
    <phoneticPr fontId="1"/>
  </si>
  <si>
    <t>★8</t>
  </si>
  <si>
    <t>ボルボロス</t>
  </si>
  <si>
    <t>ロアルドロス亜種</t>
  </si>
  <si>
    <t>ロアルドロス</t>
  </si>
  <si>
    <t>リオレイア、現る</t>
  </si>
  <si>
    <t>砂上のテーブルマナー</t>
  </si>
  <si>
    <t>砂原で発生、風牙竜巻</t>
  </si>
  <si>
    <t>トリックスターを追え！</t>
  </si>
  <si>
    <r>
      <t>暗中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迅速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太刀打ちの影</t>
    </r>
  </si>
  <si>
    <t>水没林に咲く</t>
  </si>
  <si>
    <t>暗闇にうごめく猛毒！</t>
  </si>
  <si>
    <t>雪原のスノーダンパー</t>
  </si>
  <si>
    <t>ウラガンキン亜種</t>
  </si>
  <si>
    <t>ボルボロス亜種</t>
  </si>
  <si>
    <t>ベリオロス</t>
  </si>
  <si>
    <t>ギギネブラ亜種</t>
  </si>
  <si>
    <t>ギギネブラ</t>
  </si>
  <si>
    <t>ナルガクルガ亜種</t>
  </si>
  <si>
    <t>リオレイア</t>
  </si>
  <si>
    <t>クルペッコ亜種</t>
  </si>
  <si>
    <t>ベリオロス亜種</t>
  </si>
  <si>
    <t>ハプルボッカ</t>
  </si>
  <si>
    <t>砂原の角竜を狩れ！</t>
  </si>
  <si>
    <t>氷の楔</t>
  </si>
  <si>
    <t>火の海に棲む竜！</t>
  </si>
  <si>
    <r>
      <t>ジエン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モーラン</t>
    </r>
  </si>
  <si>
    <t>アルバトリオン</t>
  </si>
  <si>
    <t>アグナコトル</t>
  </si>
  <si>
    <t>ディアブロス亜種</t>
  </si>
  <si>
    <t>ディアブロス</t>
  </si>
  <si>
    <t>水没林の紫の霧</t>
  </si>
  <si>
    <t>月下の夜会</t>
  </si>
  <si>
    <t>砂塵の牙、地殻の角</t>
  </si>
  <si>
    <t>アオアシラ×2</t>
  </si>
  <si>
    <t>ドスフロギィ×2</t>
  </si>
  <si>
    <t>ロアルドロス、ロアルドロス亜種</t>
  </si>
  <si>
    <t>ハプルボッカ×2</t>
  </si>
  <si>
    <t>ギギネブラ、ギギネブラ亜種</t>
  </si>
  <si>
    <t>ウラガンキン、ウラガンキン亜種</t>
  </si>
  <si>
    <t>ディアブロス、ディアブロス亜種</t>
  </si>
  <si>
    <t>ベリオロス亜種、ディアブロス亜種</t>
  </si>
  <si>
    <t>ナルガクルガ、ナルガクルガ亜種</t>
  </si>
  <si>
    <t>アグナコトル×2</t>
  </si>
  <si>
    <t>ナルガクルガ×3</t>
  </si>
  <si>
    <t>イベント</t>
  </si>
  <si>
    <t>恐暴の宴</t>
  </si>
  <si>
    <t>塵雪の乱気流</t>
  </si>
  <si>
    <t>氷泥武闘曲</t>
  </si>
  <si>
    <t>カウンターバランス</t>
  </si>
  <si>
    <t>ギギネブラ亜種×2</t>
  </si>
  <si>
    <t>ベリオロス、ベリオロス亜種</t>
  </si>
  <si>
    <t>ボルボロス、ボルボロス亜種</t>
  </si>
  <si>
    <t>アグナコトル、アグナコトル亜種</t>
  </si>
  <si>
    <r>
      <t>JUMP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連撃の炎戈竜！！</t>
    </r>
  </si>
  <si>
    <t>アグナコトル×3</t>
  </si>
  <si>
    <t>桜色の雌火竜</t>
  </si>
  <si>
    <t>リオレイア亜種</t>
  </si>
  <si>
    <t>翠色の奔流</t>
  </si>
  <si>
    <t>ガノトトス亜種</t>
  </si>
  <si>
    <r>
      <t>土砂竜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ボルボロス！</t>
    </r>
  </si>
  <si>
    <t>クルペッコ</t>
  </si>
  <si>
    <t>迫りくる水竜の影</t>
  </si>
  <si>
    <t>ガノトトス</t>
  </si>
  <si>
    <t>水獣を追え</t>
  </si>
  <si>
    <t>ドボルベルク流域</t>
  </si>
  <si>
    <t>トボルベルク</t>
  </si>
  <si>
    <t>熱砂の巨斧、現る！</t>
  </si>
  <si>
    <t>ドボルベルク亜種</t>
  </si>
  <si>
    <t>ドボルベルク亜種</t>
    <phoneticPr fontId="1"/>
  </si>
  <si>
    <r>
      <t>灯魚竜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チャナガブル！</t>
    </r>
  </si>
  <si>
    <t>チャナガブル</t>
  </si>
  <si>
    <t>ベリオロスの狩猟</t>
  </si>
  <si>
    <t>電怪の謎を追え！</t>
  </si>
  <si>
    <t>集え！渓流の紫水獣戦</t>
  </si>
  <si>
    <t>淵底の玉座</t>
  </si>
  <si>
    <t>ナバルデウス亜種</t>
  </si>
  <si>
    <t>陸をも統べる海の王</t>
  </si>
  <si>
    <t>ラギアクルス亜種</t>
  </si>
  <si>
    <t>黒き怒りは夜陰を照らす</t>
  </si>
  <si>
    <t>イビルジョーの狩猟</t>
  </si>
  <si>
    <r>
      <t>大海の王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ラギアクルス！</t>
    </r>
  </si>
  <si>
    <t>ラギアクルス</t>
  </si>
  <si>
    <t>ジンオウガ亜種</t>
  </si>
  <si>
    <t>獄狼竜</t>
  </si>
  <si>
    <t>アグナコトル亜種</t>
    <phoneticPr fontId="1"/>
  </si>
  <si>
    <t>粉骨砕竜！</t>
  </si>
  <si>
    <t>ブラキディオス</t>
  </si>
  <si>
    <t>リオレウスの狩猟</t>
  </si>
  <si>
    <t>ウラガンキンの狩猟</t>
  </si>
  <si>
    <t>大空を制す、蒼天の王</t>
  </si>
  <si>
    <t>リオレウス亜種</t>
  </si>
  <si>
    <t>狩られる前に狩れ！</t>
  </si>
  <si>
    <t>ナルガクルガ</t>
  </si>
  <si>
    <t>紅煌流星</t>
  </si>
  <si>
    <t>不可視の迅竜</t>
  </si>
  <si>
    <t>ナルガクルガ希少種</t>
  </si>
  <si>
    <t>海淵の覇府</t>
  </si>
  <si>
    <r>
      <t>ジエン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モーラン亜種</t>
    </r>
  </si>
  <si>
    <t>砂海の大遊宴！！</t>
  </si>
  <si>
    <t>規格外の大口</t>
  </si>
  <si>
    <t>黒焔盛んにして災異未だ止まず</t>
  </si>
  <si>
    <r>
      <t>グラン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ミラオス</t>
    </r>
  </si>
  <si>
    <r>
      <t>グラン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ミラオス</t>
    </r>
    <phoneticPr fontId="1"/>
  </si>
  <si>
    <t>★8</t>
    <phoneticPr fontId="1"/>
  </si>
  <si>
    <t>孤島の相撲大会！</t>
  </si>
  <si>
    <t>砂塵を超えて</t>
  </si>
  <si>
    <t>ボルボロス、ハプルボッカ</t>
  </si>
  <si>
    <t>モンスターフィッシングG</t>
  </si>
  <si>
    <t>ガノトトス、チャナガブル</t>
  </si>
  <si>
    <t>疾風と電撃</t>
  </si>
  <si>
    <t>ベリオロス、ギギネブラ亜種</t>
  </si>
  <si>
    <t>神速の刃、二連</t>
  </si>
  <si>
    <t>ナルガクルガ亜種×2</t>
  </si>
  <si>
    <t>ベリオロス亜種、ディアブロス</t>
  </si>
  <si>
    <t>2頭の海竜を狩猟せよ</t>
  </si>
  <si>
    <t>ラギアクルス亜種、チャナガブル</t>
  </si>
  <si>
    <t>爆砕の連鎖</t>
  </si>
  <si>
    <t>ブラキディオス×2</t>
  </si>
  <si>
    <t>2頭のジンオウガ亜種を追え！</t>
  </si>
  <si>
    <t>ジンオウガ亜種×2</t>
  </si>
  <si>
    <t>火山の熱帯地より</t>
  </si>
  <si>
    <t>リオレウス、ウラガンキン亜種</t>
  </si>
  <si>
    <t>角目立つ</t>
  </si>
  <si>
    <t>ドボルベルク亜種、ディアブロス亜種</t>
  </si>
  <si>
    <t>★6</t>
    <phoneticPr fontId="1"/>
  </si>
  <si>
    <r>
      <t>≪</t>
    </r>
    <r>
      <rPr>
        <sz val="11"/>
        <color theme="1"/>
        <rFont val="SimHei"/>
        <family val="3"/>
        <charset val="134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  <charset val="134"/>
      </rPr>
      <t>挟撃の水獣！</t>
    </r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</si>
  <si>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連山鳴動</t>
    </r>
  </si>
  <si>
    <t>ドボルベルク亜種×2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</si>
  <si>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大口に挟まれて</t>
    </r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</si>
  <si>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女王、色とりどり</t>
    </r>
  </si>
  <si>
    <t>リオレイア、リオレイア亜種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</si>
  <si>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桜花爛漫</t>
    </r>
  </si>
  <si>
    <t>リオレイア亜種×2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</si>
  <si>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双魚竜</t>
    </r>
  </si>
  <si>
    <t>ガノトトス、ガノトトス亜種</t>
  </si>
  <si>
    <r>
      <t>≪</t>
    </r>
    <r>
      <rPr>
        <sz val="11"/>
        <color theme="1"/>
        <rFont val="SimHei"/>
        <family val="3"/>
        <charset val="134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  <charset val="134"/>
      </rPr>
      <t>翠水竜二番勝負</t>
    </r>
  </si>
  <si>
    <t>ガノトトス亜種×2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</si>
  <si>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氷突猛進</t>
    </r>
  </si>
  <si>
    <t>ボルボロス亜種×2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</si>
  <si>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ドクターの毒毒研究</t>
    </r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</si>
  <si>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双絶の電怪竜</t>
    </r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</si>
  <si>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毒霧の魔獣</t>
    </r>
  </si>
  <si>
    <t>ロアルドロス亜種×2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</si>
  <si>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空の王2頭の狩猟</t>
    </r>
  </si>
  <si>
    <t>リオレウス亜種×2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</si>
  <si>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晴天に双雷轟く</t>
    </r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</si>
  <si>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砂原のお嬢様達</t>
    </r>
  </si>
  <si>
    <t>ディアブロス亜種×2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</si>
  <si>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暴君の時代</t>
    </r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</si>
  <si>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降り注ぐ白雷</t>
    </r>
  </si>
  <si>
    <t>ラギアクルス亜種×2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</si>
  <si>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深海からの挑戦</t>
    </r>
  </si>
  <si>
    <t>ラギアクルス、ラギアクルス亜種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</si>
  <si>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穴掘り凍戈竜</t>
    </r>
  </si>
  <si>
    <t>アグナコトル亜種×2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</si>
  <si>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火砕の轍</t>
    </r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</si>
  <si>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震駭！　双鋼鎚</t>
    </r>
  </si>
  <si>
    <t>ウラガンキン亜種×2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</si>
  <si>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蒼風一陣、夜桜散る</t>
    </r>
  </si>
  <si>
    <t>リオレイア亜種、リオレウス亜種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</si>
  <si>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神速の猟技</t>
    </r>
  </si>
  <si>
    <t>群れ長と翠水竜の狩猟！</t>
  </si>
  <si>
    <t>ドスジャギィ×2、ガノトトス亜種</t>
  </si>
  <si>
    <t>熱砂の狩競</t>
  </si>
  <si>
    <t>ドスジャギィ×2、ラングロトラ×2</t>
  </si>
  <si>
    <t>砂原を揺るがす者</t>
  </si>
  <si>
    <t>ラングロトラ×2、ドボルベルク亜種</t>
  </si>
  <si>
    <t>青と白の挽歌</t>
  </si>
  <si>
    <t>ウルクスス×2、ドスバギィ×2</t>
  </si>
  <si>
    <t>凍土の大合戦</t>
  </si>
  <si>
    <t>ウルクスス×2、ジンオウガ亜種</t>
  </si>
  <si>
    <r>
      <t>≪</t>
    </r>
    <r>
      <rPr>
        <sz val="11"/>
        <color theme="1"/>
        <rFont val="SimHei"/>
        <family val="3"/>
      </rPr>
      <t>食材探索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地獄の大雪合戦</t>
    </r>
  </si>
  <si>
    <t>ドスバギィ×2、ブラキディオス</t>
  </si>
  <si>
    <t>陸海空、三方面作戦</t>
  </si>
  <si>
    <t>リオレウス、ラギアクルス、ブラキディオス</t>
  </si>
  <si>
    <t>集え！　砂原の最終決戦</t>
  </si>
  <si>
    <t>ディアブロス、ラングロトラ×2、ベリオロス亜種</t>
  </si>
  <si>
    <t>凍土に放り込まれたものたち</t>
    <phoneticPr fontId="1"/>
  </si>
  <si>
    <t>ボルボロス亜種、ウルクスス×2、アグナコトル亜種</t>
  </si>
  <si>
    <t>緊迫した渓流にて</t>
  </si>
  <si>
    <t>ナルガクルガ、リオレイア、ジンオウガ</t>
  </si>
  <si>
    <t>驚天動地！大連続狩猟！</t>
  </si>
  <si>
    <t>リオレイア亜種、ドボルベルク亜種、ブラキディオス、しジンオウガ亜種</t>
  </si>
  <si>
    <t>狂瀾怒涛！大連続狩猟！</t>
  </si>
  <si>
    <t>ロアルドロス、チャナガブル、ガノトトス、ラギアクルス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</si>
  <si>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女王、乱立す</t>
    </r>
  </si>
  <si>
    <t>リオレイア×3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</si>
  <si>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彩鳥混声合唱団</t>
    </r>
  </si>
  <si>
    <t>クルペッコ×3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</si>
  <si>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水竜群来</t>
    </r>
  </si>
  <si>
    <t>ガノトトス×3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</si>
  <si>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水獣無法地帯</t>
    </r>
  </si>
  <si>
    <t>ロアルドロス×3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</si>
  <si>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砂原の土砂竜戦</t>
    </r>
  </si>
  <si>
    <t>ボルボロス×3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</si>
  <si>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今そこにある恐怖</t>
    </r>
  </si>
  <si>
    <t>ハプルボッカ、ドスジャギィ、ボルボロス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</si>
  <si>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決死の夜釣り</t>
    </r>
  </si>
  <si>
    <t>チャナガブル×3</t>
  </si>
  <si>
    <r>
      <t>≪</t>
    </r>
    <r>
      <rPr>
        <sz val="11"/>
        <color theme="1"/>
        <rFont val="SimHei"/>
        <family val="3"/>
        <charset val="134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  <charset val="134"/>
      </rPr>
      <t>水没林の大連続戦</t>
    </r>
  </si>
  <si>
    <t>ドスフロギィ、チャナガブル、ガノトトス</t>
  </si>
  <si>
    <r>
      <rPr>
        <sz val="11"/>
        <color theme="1"/>
        <rFont val="ＭＳ Ｐゴシック"/>
        <family val="3"/>
        <charset val="128"/>
      </rP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毒に沈む</t>
    </r>
    <phoneticPr fontId="1"/>
  </si>
  <si>
    <t>ギギネブラ×3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</si>
  <si>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氷牙竜乱舞</t>
    </r>
  </si>
  <si>
    <t>ベリオロス×3</t>
    <phoneticPr fontId="1"/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</si>
  <si>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白銀に抱かれて</t>
    </r>
  </si>
  <si>
    <t>ウルクスス、ボルボロス亜種、ベリオロス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</si>
  <si>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怒涛の尾槌竜！</t>
    </r>
  </si>
  <si>
    <t>ドボルベルク×3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</si>
  <si>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静寂を破るもの</t>
    </r>
  </si>
  <si>
    <t>アオアシラ、リオレイア、ドボルベルク</t>
    <phoneticPr fontId="1"/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</si>
  <si>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渓流を闊歩する彩</t>
    </r>
  </si>
  <si>
    <t>ロアルドロス、リオレイア亜種</t>
    <phoneticPr fontId="1"/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</si>
  <si>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海竜接近警報</t>
    </r>
  </si>
  <si>
    <t>ラギアクルス×3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</si>
  <si>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水滸猟</t>
    </r>
  </si>
  <si>
    <t>ガノトトス亜種、ナルガクルガ亜種、ラギアクルス亜種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</si>
  <si>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孤島の大連続戦</t>
    </r>
  </si>
  <si>
    <t>ロアルドロス、ナルガクルガ、ラギアクルス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</si>
  <si>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火竜サミット</t>
    </r>
  </si>
  <si>
    <t>リオレウス×3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</si>
  <si>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波状の角竜群</t>
    </r>
  </si>
  <si>
    <t>ディアブロス×3</t>
  </si>
  <si>
    <r>
      <rPr>
        <sz val="11"/>
        <color theme="1"/>
        <rFont val="ＭＳ Ｐゴシック"/>
        <family val="3"/>
        <charset val="128"/>
      </rP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竜巻の発生源を追え</t>
    </r>
    <phoneticPr fontId="1"/>
  </si>
  <si>
    <t>ベリオロス亜種×3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</si>
  <si>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意外と草食系</t>
    </r>
  </si>
  <si>
    <t>ディアブロス、ドボルベルク亜種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</si>
  <si>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決戦の砂原</t>
    </r>
  </si>
  <si>
    <r>
      <rPr>
        <sz val="11"/>
        <color theme="1"/>
        <rFont val="ＭＳ Ｐゴシック"/>
        <family val="3"/>
        <charset val="128"/>
      </rP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水没林の隠密部隊</t>
    </r>
    <phoneticPr fontId="1"/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</si>
  <si>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白熱の凍土狩猟</t>
    </r>
  </si>
  <si>
    <t>ドスバギィ、アグナコトル亜種、ジンオウガ亜種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</si>
  <si>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凍土が震える刻</t>
    </r>
  </si>
  <si>
    <t>ギギネブラ亜種、ブラキディオス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</si>
  <si>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紅彩鳥の喚び声</t>
    </r>
  </si>
  <si>
    <t>クルペッコ亜種×3</t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</si>
  <si>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鎮三竜</t>
    </r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</si>
  <si>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火山鳴動！</t>
    </r>
  </si>
  <si>
    <t>ウラガンキン×3</t>
  </si>
  <si>
    <r>
      <rPr>
        <sz val="11"/>
        <color theme="1"/>
        <rFont val="ＭＳ Ｐゴシック"/>
        <family val="3"/>
        <charset val="128"/>
      </rP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火山炎上！</t>
    </r>
    <phoneticPr fontId="1"/>
  </si>
  <si>
    <r>
      <t>≪</t>
    </r>
    <r>
      <rPr>
        <sz val="11"/>
        <color theme="1"/>
        <rFont val="SimHei"/>
        <family val="3"/>
      </rPr>
      <t>高難度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未曾有の脅威</t>
    </r>
  </si>
  <si>
    <t>ラングロトラ、リオレウス、ウラガンキン亜種</t>
  </si>
  <si>
    <t>ウラガンキン、アグナコトル、リオレウス亜種</t>
  </si>
  <si>
    <t>閉所</t>
    <rPh sb="0" eb="2">
      <t>ヘイショ</t>
    </rPh>
    <phoneticPr fontId="1"/>
  </si>
  <si>
    <t>リオレウス希少種、リオレイア希少種</t>
  </si>
  <si>
    <t>肉断つ斧、骨砕く槌</t>
  </si>
  <si>
    <t>ドボルベルク、ドボルベルク亜種</t>
  </si>
  <si>
    <t>牙竜の檻</t>
  </si>
  <si>
    <t>ジンオウガ、ジンオウガ亜種</t>
  </si>
  <si>
    <r>
      <t>≪</t>
    </r>
    <r>
      <rPr>
        <sz val="11"/>
        <color theme="1"/>
        <rFont val="SimHei"/>
        <family val="3"/>
      </rPr>
      <t>食材探索</t>
    </r>
    <r>
      <rPr>
        <sz val="11"/>
        <color theme="1"/>
        <rFont val="ＭＳ Ｐゴシック"/>
        <family val="3"/>
        <charset val="128"/>
      </rPr>
      <t>≫</t>
    </r>
    <r>
      <rPr>
        <sz val="11"/>
        <color theme="1"/>
        <rFont val="SimHei"/>
        <family val="3"/>
      </rPr>
      <t>水面下の大決戦</t>
    </r>
  </si>
  <si>
    <t>ガノトトス亜種、ロアルドロス</t>
  </si>
  <si>
    <t>ミュージカル～彩鳥の舞～</t>
  </si>
  <si>
    <t>クルペッコ、クルペッコ亜種</t>
  </si>
  <si>
    <t>同属嫌悪</t>
  </si>
  <si>
    <t>ロアルドロス亜種、ラングロトラ、ウラガンキン亜種、ドスフロギィ</t>
  </si>
  <si>
    <t>四色影陣</t>
  </si>
  <si>
    <t>巨重攻伐</t>
  </si>
  <si>
    <t>大いに凱歌を奏したり</t>
  </si>
  <si>
    <t>ディアブロス亜種、ボルボロス亜種、ウラガンキン、ドボルベルク</t>
  </si>
  <si>
    <t>ブラキディオス、ドボルベルク亜種、ラギアクルス亜種、ジンオウガ亜種</t>
  </si>
  <si>
    <t>ナルガクルガ、ベリオロス、ナルガクルガ亜種、ベリオロス亜種</t>
  </si>
  <si>
    <r>
      <t>電撃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ランディープ</t>
    </r>
  </si>
  <si>
    <t>凶いの兆し</t>
  </si>
  <si>
    <r>
      <t>進撃の巨人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訓練兵団の演習</t>
    </r>
  </si>
  <si>
    <r>
      <t>範馬刃牙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漢の鑑</t>
    </r>
  </si>
  <si>
    <r>
      <t>進撃の巨人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訓練兵団の休暇</t>
    </r>
  </si>
  <si>
    <r>
      <t>JUMP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獄界の門番</t>
    </r>
  </si>
  <si>
    <t>凍土に満ちる狂気</t>
  </si>
  <si>
    <t>怒り喰らうイビルジョー</t>
  </si>
  <si>
    <t>砂の国の風物詩</t>
  </si>
  <si>
    <t>神の再臨</t>
  </si>
  <si>
    <t>活火激発</t>
  </si>
  <si>
    <t>星天月地</t>
  </si>
  <si>
    <t>冥帝の光儀</t>
  </si>
  <si>
    <t>ラギアクルス希少種</t>
  </si>
  <si>
    <t>黒曜石は砕けない</t>
  </si>
  <si>
    <r>
      <t>USJ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ガノトトス3D</t>
    </r>
  </si>
  <si>
    <t>狩人の頂</t>
  </si>
  <si>
    <t>リオレウス、ジンオウガ、ブラキディオス、ラギアクルス亜種、怒り喰らうイビルジョー</t>
  </si>
  <si>
    <r>
      <t>ファミ通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大角と巨鎚、決戦！</t>
    </r>
  </si>
  <si>
    <t>ディアブロス、ウラガンキン、ディアブロス亜種、ウラガンキン亜種</t>
  </si>
  <si>
    <r>
      <t>ケロロ軍曹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侵略作戦</t>
    </r>
  </si>
  <si>
    <r>
      <t>コロコロ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転がるモンスターズ</t>
    </r>
  </si>
  <si>
    <t>ウラガンキン、ラングロトラ</t>
    <phoneticPr fontId="1"/>
  </si>
  <si>
    <t>最恐の果て</t>
  </si>
  <si>
    <t>怒り喰らうイビルジョー×2</t>
  </si>
  <si>
    <r>
      <t>USJ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蒼火竜狩り</t>
    </r>
  </si>
  <si>
    <t>究極のフルコース</t>
  </si>
  <si>
    <t>ボルボロス、ガノトトス、ハプルボッカ、ウラガンキン亜種、ギギネブラ</t>
  </si>
  <si>
    <t>十字キー封印</t>
  </si>
  <si>
    <t>片目封印</t>
  </si>
  <si>
    <t>コックピット非表示</t>
  </si>
</sst>
</file>

<file path=xl/styles.xml><?xml version="1.0" encoding="utf-8"?>
<styleSheet xmlns="http://schemas.openxmlformats.org/spreadsheetml/2006/main"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SimHei"/>
      <family val="3"/>
    </font>
    <font>
      <sz val="9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SimHei"/>
      <family val="3"/>
    </font>
    <font>
      <b/>
      <sz val="11"/>
      <color theme="1"/>
      <name val="SimHei"/>
      <family val="3"/>
    </font>
    <font>
      <i/>
      <sz val="11"/>
      <color theme="1"/>
      <name val="SimHei"/>
      <family val="3"/>
    </font>
    <font>
      <sz val="11"/>
      <color rgb="FFFF0000"/>
      <name val="SimHei"/>
      <family val="3"/>
    </font>
    <font>
      <b/>
      <sz val="20"/>
      <color theme="1"/>
      <name val="SimHei"/>
      <family val="3"/>
    </font>
    <font>
      <sz val="10"/>
      <color theme="1"/>
      <name val="SimHei"/>
      <family val="3"/>
    </font>
    <font>
      <b/>
      <i/>
      <sz val="16"/>
      <color theme="1"/>
      <name val="SimHei"/>
      <family val="3"/>
    </font>
    <font>
      <b/>
      <i/>
      <sz val="16"/>
      <color rgb="FF54C5FE"/>
      <name val="SimHei"/>
      <family val="3"/>
    </font>
    <font>
      <sz val="11"/>
      <color rgb="FF54C5FE"/>
      <name val="SimHei"/>
      <family val="3"/>
    </font>
    <font>
      <b/>
      <i/>
      <sz val="16"/>
      <color rgb="FF54C5FE"/>
      <name val="SimHei"/>
      <family val="3"/>
      <charset val="134"/>
    </font>
    <font>
      <sz val="11"/>
      <color theme="1"/>
      <name val="ＭＳ Ｐゴシック"/>
      <family val="3"/>
      <charset val="128"/>
    </font>
    <font>
      <sz val="11"/>
      <color theme="1"/>
      <name val="SimHei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54C5FE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6" fillId="3" borderId="1" xfId="0" applyFont="1" applyFill="1" applyBorder="1" applyAlignment="1">
      <alignment horizontal="right" vertical="center"/>
    </xf>
    <xf numFmtId="0" fontId="5" fillId="3" borderId="2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6" fillId="3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3" borderId="7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5" fillId="0" borderId="8" xfId="0" applyFont="1" applyBorder="1">
      <alignment vertical="center"/>
    </xf>
    <xf numFmtId="0" fontId="6" fillId="2" borderId="0" xfId="0" applyFont="1" applyFill="1" applyBorder="1">
      <alignment vertical="center"/>
    </xf>
    <xf numFmtId="0" fontId="5" fillId="2" borderId="0" xfId="0" applyFont="1" applyFill="1" applyBorder="1" applyProtection="1">
      <alignment vertical="center"/>
      <protection locked="0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right" vertical="center"/>
    </xf>
    <xf numFmtId="0" fontId="13" fillId="3" borderId="25" xfId="0" applyFont="1" applyFill="1" applyBorder="1" applyAlignment="1">
      <alignment horizontal="right" vertical="center"/>
    </xf>
    <xf numFmtId="0" fontId="13" fillId="3" borderId="28" xfId="0" applyFont="1" applyFill="1" applyBorder="1" applyAlignment="1">
      <alignment horizontal="right" vertical="center"/>
    </xf>
    <xf numFmtId="0" fontId="13" fillId="3" borderId="20" xfId="0" applyFont="1" applyFill="1" applyBorder="1" applyAlignment="1">
      <alignment horizontal="right" vertical="center"/>
    </xf>
    <xf numFmtId="0" fontId="13" fillId="3" borderId="8" xfId="0" applyFont="1" applyFill="1" applyBorder="1" applyAlignment="1">
      <alignment horizontal="right" vertical="center"/>
    </xf>
    <xf numFmtId="0" fontId="13" fillId="3" borderId="11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3" borderId="28" xfId="0" applyFont="1" applyFill="1" applyBorder="1" applyAlignment="1">
      <alignment horizontal="right" vertical="center"/>
    </xf>
    <xf numFmtId="0" fontId="11" fillId="3" borderId="20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right" vertical="center"/>
    </xf>
    <xf numFmtId="0" fontId="14" fillId="3" borderId="27" xfId="0" applyFont="1" applyFill="1" applyBorder="1" applyAlignment="1">
      <alignment horizontal="right" vertical="center"/>
    </xf>
    <xf numFmtId="0" fontId="14" fillId="3" borderId="25" xfId="0" applyFont="1" applyFill="1" applyBorder="1" applyAlignment="1">
      <alignment horizontal="right" vertical="center"/>
    </xf>
    <xf numFmtId="0" fontId="14" fillId="3" borderId="28" xfId="0" applyFont="1" applyFill="1" applyBorder="1" applyAlignment="1">
      <alignment horizontal="right" vertical="center"/>
    </xf>
    <xf numFmtId="0" fontId="14" fillId="3" borderId="22" xfId="0" applyFont="1" applyFill="1" applyBorder="1" applyAlignment="1">
      <alignment horizontal="right" vertical="center"/>
    </xf>
    <xf numFmtId="0" fontId="14" fillId="3" borderId="23" xfId="0" applyFont="1" applyFill="1" applyBorder="1" applyAlignment="1">
      <alignment horizontal="right" vertical="center"/>
    </xf>
    <xf numFmtId="0" fontId="14" fillId="3" borderId="24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54C5FE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30"/>
  <sheetViews>
    <sheetView tabSelected="1" zoomScaleNormal="100" workbookViewId="0">
      <selection activeCell="A36" sqref="A36"/>
    </sheetView>
  </sheetViews>
  <sheetFormatPr defaultRowHeight="13.5"/>
  <cols>
    <col min="1" max="1" width="2.5" style="1" customWidth="1"/>
    <col min="2" max="2" width="6.125" style="1" customWidth="1"/>
    <col min="3" max="3" width="6.75" style="1" customWidth="1"/>
    <col min="4" max="4" width="8.75" style="1" customWidth="1"/>
    <col min="5" max="5" width="26.25" style="1" customWidth="1"/>
    <col min="6" max="6" width="15" style="1" customWidth="1"/>
    <col min="7" max="7" width="2.5" style="1" customWidth="1"/>
    <col min="8" max="8" width="50" style="1" customWidth="1"/>
    <col min="9" max="11" width="9" style="1" customWidth="1"/>
    <col min="12" max="16384" width="9" style="1"/>
  </cols>
  <sheetData>
    <row r="1" spans="2:11" ht="14.25" thickBot="1"/>
    <row r="2" spans="2:11" ht="14.25" thickBot="1">
      <c r="B2" s="29">
        <v>1</v>
      </c>
      <c r="C2" s="6" t="s">
        <v>0</v>
      </c>
      <c r="D2" s="36" t="s">
        <v>39</v>
      </c>
      <c r="E2" s="36"/>
      <c r="F2" s="37"/>
      <c r="H2" s="8" t="s">
        <v>72</v>
      </c>
      <c r="J2" s="23"/>
      <c r="K2" s="2"/>
    </row>
    <row r="3" spans="2:11">
      <c r="B3" s="30"/>
      <c r="C3" s="3" t="s">
        <v>2</v>
      </c>
      <c r="D3" s="32" t="str">
        <f ca="1">IF(lret!$A$46=TRUE,lret!$B$2,"")</f>
        <v>ガンランス</v>
      </c>
      <c r="E3" s="32"/>
      <c r="F3" s="33"/>
      <c r="H3" s="13" t="s">
        <v>22</v>
      </c>
      <c r="J3" s="24"/>
      <c r="K3" s="24"/>
    </row>
    <row r="4" spans="2:11" ht="14.25" thickBot="1">
      <c r="B4" s="31"/>
      <c r="C4" s="7" t="s">
        <v>3</v>
      </c>
      <c r="D4" s="34" t="str">
        <f>IF(lret!$A$50=TRUE,lret!A24,"")</f>
        <v/>
      </c>
      <c r="E4" s="34"/>
      <c r="F4" s="35"/>
      <c r="H4" s="14" t="s">
        <v>23</v>
      </c>
      <c r="J4" s="24"/>
      <c r="K4" s="24"/>
    </row>
    <row r="5" spans="2:11" ht="14.25" thickBot="1">
      <c r="C5" s="2"/>
      <c r="D5" s="11"/>
      <c r="E5" s="11"/>
      <c r="F5" s="12"/>
      <c r="H5" s="14" t="s">
        <v>24</v>
      </c>
      <c r="J5" s="24"/>
      <c r="K5" s="24"/>
    </row>
    <row r="6" spans="2:11">
      <c r="B6" s="29">
        <v>2</v>
      </c>
      <c r="C6" s="6" t="s">
        <v>0</v>
      </c>
      <c r="D6" s="36" t="s">
        <v>40</v>
      </c>
      <c r="E6" s="36"/>
      <c r="F6" s="37"/>
      <c r="H6" s="14" t="s">
        <v>25</v>
      </c>
      <c r="J6" s="24"/>
      <c r="K6" s="24"/>
    </row>
    <row r="7" spans="2:11">
      <c r="B7" s="30"/>
      <c r="C7" s="3" t="s">
        <v>2</v>
      </c>
      <c r="D7" s="32" t="str">
        <f ca="1">IF(lret!$A$46=TRUE,lret!$B$3,"")</f>
        <v>双剣</v>
      </c>
      <c r="E7" s="32"/>
      <c r="F7" s="33"/>
      <c r="H7" s="14" t="s">
        <v>26</v>
      </c>
      <c r="J7" s="24"/>
      <c r="K7" s="24"/>
    </row>
    <row r="8" spans="2:11" ht="14.25" thickBot="1">
      <c r="B8" s="31"/>
      <c r="C8" s="7" t="s">
        <v>3</v>
      </c>
      <c r="D8" s="34" t="str">
        <f>IF(lret!$A$50=TRUE,lret!A25,"")</f>
        <v/>
      </c>
      <c r="E8" s="34"/>
      <c r="F8" s="35"/>
      <c r="H8" s="14" t="s">
        <v>27</v>
      </c>
      <c r="J8" s="24"/>
      <c r="K8" s="24"/>
    </row>
    <row r="9" spans="2:11" ht="14.25" thickBot="1">
      <c r="D9" s="12"/>
      <c r="E9" s="12"/>
      <c r="F9" s="12"/>
      <c r="H9" s="14" t="s">
        <v>28</v>
      </c>
      <c r="J9" s="24"/>
      <c r="K9" s="24"/>
    </row>
    <row r="10" spans="2:11">
      <c r="B10" s="29">
        <v>3</v>
      </c>
      <c r="C10" s="6" t="s">
        <v>0</v>
      </c>
      <c r="D10" s="36" t="s">
        <v>51</v>
      </c>
      <c r="E10" s="36"/>
      <c r="F10" s="37"/>
      <c r="H10" s="14" t="s">
        <v>29</v>
      </c>
      <c r="J10" s="24"/>
      <c r="K10" s="24"/>
    </row>
    <row r="11" spans="2:11">
      <c r="B11" s="30"/>
      <c r="C11" s="3" t="s">
        <v>2</v>
      </c>
      <c r="D11" s="32" t="str">
        <f ca="1">IF(lret!$A$46=TRUE,lret!$B$4,"")</f>
        <v>ランス</v>
      </c>
      <c r="E11" s="32"/>
      <c r="F11" s="33"/>
      <c r="H11" s="14" t="s">
        <v>30</v>
      </c>
      <c r="J11" s="24"/>
      <c r="K11" s="24"/>
    </row>
    <row r="12" spans="2:11" ht="14.25" thickBot="1">
      <c r="B12" s="31"/>
      <c r="C12" s="7" t="s">
        <v>3</v>
      </c>
      <c r="D12" s="34" t="str">
        <f>IF(lret!$A$50=TRUE,lret!A26,"")</f>
        <v/>
      </c>
      <c r="E12" s="34"/>
      <c r="F12" s="35"/>
      <c r="H12" s="14" t="s">
        <v>31</v>
      </c>
      <c r="J12" s="24"/>
      <c r="K12" s="24"/>
    </row>
    <row r="13" spans="2:11" ht="14.25" thickBot="1">
      <c r="D13" s="12"/>
      <c r="E13" s="12"/>
      <c r="F13" s="12"/>
      <c r="H13" s="14" t="s">
        <v>49</v>
      </c>
      <c r="J13" s="24"/>
      <c r="K13" s="24"/>
    </row>
    <row r="14" spans="2:11">
      <c r="B14" s="29">
        <v>4</v>
      </c>
      <c r="C14" s="6" t="s">
        <v>0</v>
      </c>
      <c r="D14" s="36" t="s">
        <v>50</v>
      </c>
      <c r="E14" s="36"/>
      <c r="F14" s="37"/>
      <c r="H14" s="14" t="s">
        <v>32</v>
      </c>
      <c r="J14" s="24"/>
      <c r="K14" s="24"/>
    </row>
    <row r="15" spans="2:11">
      <c r="B15" s="30"/>
      <c r="C15" s="3" t="s">
        <v>2</v>
      </c>
      <c r="D15" s="32" t="str">
        <f ca="1">IF(lret!$A$46=TRUE,lret!$B$5,"")</f>
        <v>大剣</v>
      </c>
      <c r="E15" s="32"/>
      <c r="F15" s="33"/>
      <c r="H15" s="14" t="s">
        <v>33</v>
      </c>
      <c r="J15" s="24"/>
      <c r="K15" s="24"/>
    </row>
    <row r="16" spans="2:11" ht="14.25" thickBot="1">
      <c r="B16" s="31"/>
      <c r="C16" s="7" t="s">
        <v>3</v>
      </c>
      <c r="D16" s="34" t="str">
        <f>IF(lret!$A$50=TRUE,lret!A27,"")</f>
        <v/>
      </c>
      <c r="E16" s="34"/>
      <c r="F16" s="35"/>
      <c r="H16" s="14" t="s">
        <v>34</v>
      </c>
      <c r="J16" s="24"/>
      <c r="K16" s="24"/>
    </row>
    <row r="17" spans="2:11" ht="14.25" thickBot="1">
      <c r="D17" s="2"/>
      <c r="H17" s="14" t="s">
        <v>35</v>
      </c>
      <c r="J17" s="24"/>
      <c r="K17" s="24"/>
    </row>
    <row r="18" spans="2:11">
      <c r="B18" s="40" t="s">
        <v>4</v>
      </c>
      <c r="C18" s="41"/>
      <c r="D18" s="38" t="str">
        <f ca="1">IF(lret!$A$48=TRUE,lret!E1,"")</f>
        <v>★8</v>
      </c>
      <c r="E18" s="49" t="str">
        <f ca="1">IF(lret!$A$48=TRUE,lret!F1,"")</f>
        <v>陸海空、三方面作戦</v>
      </c>
      <c r="F18" s="50"/>
      <c r="H18" s="14" t="s">
        <v>36</v>
      </c>
      <c r="J18" s="24"/>
      <c r="K18" s="24"/>
    </row>
    <row r="19" spans="2:11">
      <c r="B19" s="42"/>
      <c r="C19" s="43"/>
      <c r="D19" s="39"/>
      <c r="E19" s="51"/>
      <c r="F19" s="52"/>
      <c r="H19" s="14" t="s">
        <v>366</v>
      </c>
      <c r="J19" s="24"/>
      <c r="K19" s="24"/>
    </row>
    <row r="20" spans="2:11" ht="14.25" thickBot="1">
      <c r="B20" s="44" t="s">
        <v>5</v>
      </c>
      <c r="C20" s="45"/>
      <c r="D20" s="34" t="str">
        <f ca="1">IF(lret!$A$48=TRUE,lret!G1,"")</f>
        <v>リオレウス、ラギアクルス、ブラキディオス</v>
      </c>
      <c r="E20" s="34"/>
      <c r="F20" s="35"/>
      <c r="H20" s="14" t="s">
        <v>367</v>
      </c>
      <c r="J20" s="24"/>
      <c r="K20" s="24"/>
    </row>
    <row r="21" spans="2:11" ht="14.25" thickBot="1">
      <c r="D21" s="2"/>
      <c r="E21" s="2"/>
      <c r="H21" s="14" t="s">
        <v>37</v>
      </c>
      <c r="J21" s="24"/>
      <c r="K21" s="24"/>
    </row>
    <row r="22" spans="2:11">
      <c r="B22" s="53" t="s">
        <v>74</v>
      </c>
      <c r="C22" s="54"/>
      <c r="D22" s="54"/>
      <c r="E22" s="54"/>
      <c r="F22" s="55"/>
      <c r="H22" s="4" t="s">
        <v>38</v>
      </c>
      <c r="J22" s="24"/>
      <c r="K22" s="24"/>
    </row>
    <row r="23" spans="2:11">
      <c r="B23" s="56" t="s">
        <v>75</v>
      </c>
      <c r="C23" s="57"/>
      <c r="D23" s="57"/>
      <c r="E23" s="57"/>
      <c r="F23" s="58"/>
      <c r="H23" s="4" t="s">
        <v>368</v>
      </c>
      <c r="J23" s="24"/>
      <c r="K23" s="24"/>
    </row>
    <row r="24" spans="2:11">
      <c r="B24" s="59"/>
      <c r="C24" s="60"/>
      <c r="D24" s="60"/>
      <c r="E24" s="60"/>
      <c r="F24" s="61"/>
      <c r="H24" s="4"/>
      <c r="J24" s="24"/>
      <c r="K24" s="24"/>
    </row>
    <row r="25" spans="2:11">
      <c r="B25" s="56" t="s">
        <v>77</v>
      </c>
      <c r="C25" s="62"/>
      <c r="D25" s="62"/>
      <c r="E25" s="62"/>
      <c r="F25" s="63"/>
      <c r="H25" s="4"/>
      <c r="J25" s="24"/>
      <c r="K25" s="24"/>
    </row>
    <row r="26" spans="2:11">
      <c r="B26" s="64"/>
      <c r="C26" s="65"/>
      <c r="D26" s="65"/>
      <c r="E26" s="65"/>
      <c r="F26" s="66"/>
      <c r="H26" s="4"/>
      <c r="J26" s="24"/>
      <c r="K26" s="24"/>
    </row>
    <row r="27" spans="2:11">
      <c r="B27" s="67" t="s">
        <v>76</v>
      </c>
      <c r="C27" s="68"/>
      <c r="D27" s="68"/>
      <c r="E27" s="68"/>
      <c r="F27" s="69"/>
      <c r="H27" s="4"/>
      <c r="J27" s="24"/>
      <c r="K27" s="24"/>
    </row>
    <row r="28" spans="2:11" ht="14.25" thickBot="1">
      <c r="B28" s="70"/>
      <c r="C28" s="71"/>
      <c r="D28" s="71"/>
      <c r="E28" s="71"/>
      <c r="F28" s="72"/>
      <c r="H28" s="4"/>
      <c r="J28" s="24"/>
      <c r="K28" s="24"/>
    </row>
    <row r="29" spans="2:11">
      <c r="H29" s="4"/>
      <c r="J29" s="24"/>
      <c r="K29" s="24"/>
    </row>
    <row r="30" spans="2:11" ht="14.25" thickBot="1">
      <c r="B30" s="46" t="s">
        <v>73</v>
      </c>
      <c r="C30" s="47"/>
      <c r="D30" s="47"/>
      <c r="E30" s="48"/>
      <c r="H30" s="5"/>
      <c r="J30" s="24"/>
      <c r="K30" s="24"/>
    </row>
  </sheetData>
  <mergeCells count="27">
    <mergeCell ref="B20:C20"/>
    <mergeCell ref="D11:F11"/>
    <mergeCell ref="D12:F12"/>
    <mergeCell ref="D14:F14"/>
    <mergeCell ref="B30:E30"/>
    <mergeCell ref="E18:F19"/>
    <mergeCell ref="D20:F20"/>
    <mergeCell ref="B22:C22"/>
    <mergeCell ref="D22:F22"/>
    <mergeCell ref="B23:F24"/>
    <mergeCell ref="B25:F26"/>
    <mergeCell ref="B27:F28"/>
    <mergeCell ref="B2:B4"/>
    <mergeCell ref="D15:F15"/>
    <mergeCell ref="D8:F8"/>
    <mergeCell ref="D10:F10"/>
    <mergeCell ref="D18:D19"/>
    <mergeCell ref="D2:F2"/>
    <mergeCell ref="D3:F3"/>
    <mergeCell ref="D4:F4"/>
    <mergeCell ref="B18:C19"/>
    <mergeCell ref="D16:F16"/>
    <mergeCell ref="B6:B8"/>
    <mergeCell ref="D7:F7"/>
    <mergeCell ref="B14:B16"/>
    <mergeCell ref="B10:B12"/>
    <mergeCell ref="D6:F6"/>
  </mergeCells>
  <phoneticPr fontId="1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55"/>
  <sheetViews>
    <sheetView workbookViewId="0"/>
  </sheetViews>
  <sheetFormatPr defaultRowHeight="13.5"/>
  <cols>
    <col min="1" max="1" width="5.625" style="9" customWidth="1"/>
    <col min="2" max="2" width="18.75" style="9" customWidth="1"/>
    <col min="3" max="3" width="10.5" style="9" customWidth="1"/>
    <col min="4" max="4" width="4" style="9" customWidth="1"/>
    <col min="5" max="5" width="9.25" style="9" customWidth="1"/>
    <col min="6" max="6" width="19.625" style="9" customWidth="1"/>
    <col min="7" max="7" width="16.875" style="9" customWidth="1"/>
    <col min="8" max="8" width="2.875" style="9" customWidth="1"/>
    <col min="9" max="9" width="4.125" style="9" customWidth="1"/>
    <col min="10" max="10" width="5.5" style="9" customWidth="1"/>
    <col min="11" max="11" width="6.125" style="9" customWidth="1"/>
    <col min="12" max="12" width="1.375" style="9" customWidth="1"/>
    <col min="13" max="13" width="4.625" style="9" customWidth="1"/>
    <col min="14" max="14" width="5.5" style="9" customWidth="1"/>
    <col min="15" max="15" width="4.375" style="9" customWidth="1"/>
    <col min="16" max="16" width="9" style="9" customWidth="1"/>
    <col min="17" max="16384" width="9" style="9"/>
  </cols>
  <sheetData>
    <row r="1" spans="1:17">
      <c r="A1" s="15" t="s">
        <v>1</v>
      </c>
      <c r="C1" s="15" t="s">
        <v>44</v>
      </c>
      <c r="D1" s="9">
        <f ca="1">RANDBETWEEN(1,E3)</f>
        <v>82</v>
      </c>
      <c r="E1" s="9" t="str">
        <f ca="1">INDEX($D$4:$G$155,$D$1,2)</f>
        <v>★8</v>
      </c>
      <c r="F1" s="9" t="str">
        <f ca="1">INDEX($D$4:$G$155,$D$1,3)</f>
        <v>陸海空、三方面作戦</v>
      </c>
      <c r="G1" s="9" t="str">
        <f ca="1">INDEX($D$4:$G$155,$D$1,4)</f>
        <v>リオレウス、ラギアクルス、ブラキディオス</v>
      </c>
    </row>
    <row r="2" spans="1:17">
      <c r="B2" s="16" t="str">
        <f ca="1">INDEX(A8:B19,I3,2)</f>
        <v>ガンランス</v>
      </c>
      <c r="I2" s="9" t="s">
        <v>69</v>
      </c>
      <c r="J2" s="9" t="s">
        <v>66</v>
      </c>
      <c r="K2" s="9" t="s">
        <v>68</v>
      </c>
      <c r="M2" s="9" t="s">
        <v>69</v>
      </c>
      <c r="N2" s="9" t="s">
        <v>66</v>
      </c>
      <c r="O2" s="9" t="s">
        <v>68</v>
      </c>
    </row>
    <row r="3" spans="1:17" s="10" customFormat="1">
      <c r="B3" s="16" t="str">
        <f ca="1">INDEX($A$8:$B$21,I4,2)</f>
        <v>双剣</v>
      </c>
      <c r="C3" s="10" t="s">
        <v>20</v>
      </c>
      <c r="D3" s="10">
        <v>3</v>
      </c>
      <c r="E3" s="10">
        <f>IF(D3=1,41,IF(D3=2,75,IF(D3=3,117,IF(D3=4,130,IF(D3=5,152)))))</f>
        <v>117</v>
      </c>
      <c r="I3" s="10">
        <f ca="1">IF($A$52=TRUE,J3,IF($A$56=TRUE,$J$3,K3))</f>
        <v>8</v>
      </c>
      <c r="J3" s="10">
        <f ca="1">RANK(J8,$J$8:$J$19)</f>
        <v>9</v>
      </c>
      <c r="K3" s="10">
        <f ca="1">RANDBETWEEN(1,12)</f>
        <v>8</v>
      </c>
      <c r="M3" s="10">
        <f ca="1">IF($A$54=TRUE,N3,IF($A$58=TRUE,$N$3,O3))</f>
        <v>5</v>
      </c>
      <c r="N3" s="10">
        <f ca="1">RANK(N8,$N$8:$N$37)</f>
        <v>9</v>
      </c>
      <c r="O3" s="10">
        <f ca="1">RANDBETWEEN(1,COUNTIF($Q$8:$Q$37,"&lt;&gt;0"))</f>
        <v>5</v>
      </c>
    </row>
    <row r="4" spans="1:17" s="10" customFormat="1">
      <c r="B4" s="16" t="str">
        <f ca="1">INDEX($A$8:$B$21,I5,2)</f>
        <v>ランス</v>
      </c>
      <c r="C4" s="17" t="s">
        <v>12</v>
      </c>
      <c r="D4" s="10">
        <v>1</v>
      </c>
      <c r="E4" s="10" t="s">
        <v>13</v>
      </c>
      <c r="F4" s="10" t="s">
        <v>133</v>
      </c>
      <c r="G4" s="26" t="s">
        <v>134</v>
      </c>
      <c r="I4" s="10">
        <f ca="1">IF($A$52=TRUE,J4,IF($A$56=TRUE,$J$3,K4))</f>
        <v>4</v>
      </c>
      <c r="J4" s="10">
        <f t="shared" ref="J4:J6" ca="1" si="0">RANK(J9,$J$8:$J$19)</f>
        <v>11</v>
      </c>
      <c r="K4" s="10">
        <f t="shared" ref="K4:K6" ca="1" si="1">RANDBETWEEN(1,12)</f>
        <v>4</v>
      </c>
      <c r="M4" s="10">
        <f ca="1">IF($A$54=TRUE,N4,IF($A$58=TRUE,$N$3,O4))</f>
        <v>7</v>
      </c>
      <c r="N4" s="10">
        <f t="shared" ref="N4:N6" ca="1" si="2">RANK(N9,$N$8:$N$37)</f>
        <v>12</v>
      </c>
      <c r="O4" s="10">
        <f ca="1">RANDBETWEEN(1,COUNTIF($Q$8:$Q$37,"&lt;&gt;0"))</f>
        <v>7</v>
      </c>
    </row>
    <row r="5" spans="1:17" s="10" customFormat="1">
      <c r="B5" s="16" t="str">
        <f ca="1">INDEX($A$8:$B$21,I6,2)</f>
        <v>大剣</v>
      </c>
      <c r="C5" s="17"/>
      <c r="D5" s="10">
        <v>2</v>
      </c>
      <c r="E5" s="10" t="s">
        <v>13</v>
      </c>
      <c r="F5" s="10" t="s">
        <v>135</v>
      </c>
      <c r="G5" s="10" t="s">
        <v>136</v>
      </c>
      <c r="I5" s="10">
        <f ca="1">IF($A$52=TRUE,J5,IF($A$56=TRUE,$J$3,K5))</f>
        <v>7</v>
      </c>
      <c r="J5" s="10">
        <f t="shared" ca="1" si="0"/>
        <v>7</v>
      </c>
      <c r="K5" s="10">
        <f t="shared" ca="1" si="1"/>
        <v>7</v>
      </c>
      <c r="M5" s="10">
        <f ca="1">IF($A$54=TRUE,N5,IF($A$58=TRUE,$N$3,O5))</f>
        <v>20</v>
      </c>
      <c r="N5" s="10">
        <f t="shared" ca="1" si="2"/>
        <v>5</v>
      </c>
      <c r="O5" s="10">
        <f ca="1">RANDBETWEEN(1,COUNTIF($Q$8:$Q$37,"&lt;&gt;0"))</f>
        <v>20</v>
      </c>
    </row>
    <row r="6" spans="1:17" s="10" customFormat="1">
      <c r="C6" s="17"/>
      <c r="D6" s="10">
        <v>3</v>
      </c>
      <c r="E6" s="10" t="s">
        <v>13</v>
      </c>
      <c r="F6" s="10" t="s">
        <v>82</v>
      </c>
      <c r="G6" s="10" t="s">
        <v>96</v>
      </c>
      <c r="I6" s="10">
        <f ca="1">IF($A$52=TRUE,J6,IF($A$56=TRUE,$J$3,K6))</f>
        <v>1</v>
      </c>
      <c r="J6" s="10">
        <f t="shared" ca="1" si="0"/>
        <v>4</v>
      </c>
      <c r="K6" s="10">
        <f t="shared" ca="1" si="1"/>
        <v>1</v>
      </c>
      <c r="M6" s="10">
        <f ca="1">IF($A$54=TRUE,N6,IF($A$58=TRUE,$N$3,O6))</f>
        <v>20</v>
      </c>
      <c r="N6" s="10">
        <f t="shared" ca="1" si="2"/>
        <v>11</v>
      </c>
      <c r="O6" s="10">
        <f ca="1">RANDBETWEEN(1,COUNTIF($Q$8:$Q$37,"&lt;&gt;0"))</f>
        <v>20</v>
      </c>
    </row>
    <row r="7" spans="1:17" s="10" customFormat="1">
      <c r="C7" s="17"/>
      <c r="D7" s="10">
        <v>4</v>
      </c>
      <c r="E7" s="10" t="s">
        <v>13</v>
      </c>
      <c r="F7" s="10" t="s">
        <v>137</v>
      </c>
      <c r="G7" s="10" t="s">
        <v>79</v>
      </c>
      <c r="J7" s="10" t="s">
        <v>64</v>
      </c>
      <c r="N7" s="10" t="s">
        <v>65</v>
      </c>
      <c r="P7" s="20" t="s">
        <v>67</v>
      </c>
    </row>
    <row r="8" spans="1:17" s="10" customFormat="1">
      <c r="A8" s="10">
        <v>1</v>
      </c>
      <c r="B8" s="10" t="s">
        <v>6</v>
      </c>
      <c r="C8" s="17"/>
      <c r="D8" s="10">
        <v>5</v>
      </c>
      <c r="E8" s="10" t="s">
        <v>13</v>
      </c>
      <c r="F8" s="10" t="s">
        <v>85</v>
      </c>
      <c r="G8" s="10" t="s">
        <v>138</v>
      </c>
      <c r="J8" s="10">
        <f ca="1">RAND()</f>
        <v>0.21809409990467366</v>
      </c>
      <c r="N8" s="10">
        <f ca="1">IF(Q8=0,"",RAND())</f>
        <v>0.77276311587070268</v>
      </c>
      <c r="P8" s="9">
        <v>1</v>
      </c>
      <c r="Q8" s="10" t="str">
        <f>main!H3</f>
        <v>回復薬禁止</v>
      </c>
    </row>
    <row r="9" spans="1:17">
      <c r="A9" s="9">
        <v>2</v>
      </c>
      <c r="B9" s="9" t="s">
        <v>7</v>
      </c>
      <c r="C9" s="18"/>
      <c r="D9" s="9">
        <v>6</v>
      </c>
      <c r="E9" s="10" t="s">
        <v>13</v>
      </c>
      <c r="F9" s="9" t="s">
        <v>83</v>
      </c>
      <c r="G9" s="10" t="s">
        <v>99</v>
      </c>
      <c r="J9" s="10">
        <f t="shared" ref="J9:J19" ca="1" si="3">RAND()</f>
        <v>0.15525357410752072</v>
      </c>
      <c r="K9" s="10"/>
      <c r="N9" s="10">
        <f t="shared" ref="N9:N37" ca="1" si="4">IF(Q9=0,"",RAND())</f>
        <v>0.52649234379645637</v>
      </c>
      <c r="O9" s="10"/>
      <c r="P9" s="9">
        <v>2</v>
      </c>
      <c r="Q9" s="10" t="str">
        <f>main!H4</f>
        <v>回復薬グレート禁止</v>
      </c>
    </row>
    <row r="10" spans="1:17">
      <c r="A10" s="9">
        <v>3</v>
      </c>
      <c r="B10" s="9" t="s">
        <v>8</v>
      </c>
      <c r="C10" s="18"/>
      <c r="D10" s="9">
        <v>7</v>
      </c>
      <c r="E10" s="10" t="s">
        <v>13</v>
      </c>
      <c r="F10" s="9" t="s">
        <v>139</v>
      </c>
      <c r="G10" s="9" t="s">
        <v>140</v>
      </c>
      <c r="J10" s="10">
        <f t="shared" ca="1" si="3"/>
        <v>0.27872997841247416</v>
      </c>
      <c r="K10" s="10"/>
      <c r="N10" s="10">
        <f t="shared" ca="1" si="4"/>
        <v>0.82559631457140026</v>
      </c>
      <c r="O10" s="10"/>
      <c r="P10" s="9">
        <v>3</v>
      </c>
      <c r="Q10" s="10" t="str">
        <f>main!H5</f>
        <v>粉塵・秘薬類禁止</v>
      </c>
    </row>
    <row r="11" spans="1:17">
      <c r="A11" s="9">
        <v>4</v>
      </c>
      <c r="B11" s="9" t="s">
        <v>9</v>
      </c>
      <c r="C11" s="18"/>
      <c r="D11" s="9">
        <v>8</v>
      </c>
      <c r="E11" s="10" t="s">
        <v>13</v>
      </c>
      <c r="F11" s="9" t="s">
        <v>87</v>
      </c>
      <c r="G11" s="9" t="s">
        <v>97</v>
      </c>
      <c r="J11" s="10">
        <f t="shared" ca="1" si="3"/>
        <v>0.48363939814153145</v>
      </c>
      <c r="K11" s="10"/>
      <c r="N11" s="10">
        <f t="shared" ca="1" si="4"/>
        <v>0.57762755957131073</v>
      </c>
      <c r="O11" s="10"/>
      <c r="P11" s="9">
        <v>4</v>
      </c>
      <c r="Q11" s="10" t="str">
        <f>main!H6</f>
        <v>スタミナ回復禁止</v>
      </c>
    </row>
    <row r="12" spans="1:17">
      <c r="A12" s="9">
        <v>5</v>
      </c>
      <c r="B12" s="9" t="s">
        <v>45</v>
      </c>
      <c r="C12" s="18"/>
      <c r="D12" s="9">
        <v>9</v>
      </c>
      <c r="E12" s="10" t="s">
        <v>13</v>
      </c>
      <c r="F12" s="9" t="s">
        <v>141</v>
      </c>
      <c r="G12" s="9" t="s">
        <v>81</v>
      </c>
      <c r="J12" s="10">
        <f t="shared" ca="1" si="3"/>
        <v>0.50272832292547864</v>
      </c>
      <c r="K12" s="10"/>
      <c r="N12" s="10">
        <f t="shared" ca="1" si="4"/>
        <v>0.86621632581928676</v>
      </c>
      <c r="O12" s="10"/>
      <c r="P12" s="9">
        <v>5</v>
      </c>
      <c r="Q12" s="10" t="str">
        <f>main!H7</f>
        <v>ドーピングアイテム禁止</v>
      </c>
    </row>
    <row r="13" spans="1:17">
      <c r="A13" s="9">
        <v>6</v>
      </c>
      <c r="B13" s="9" t="s">
        <v>10</v>
      </c>
      <c r="C13" s="18"/>
      <c r="D13" s="9">
        <v>10</v>
      </c>
      <c r="E13" s="10" t="s">
        <v>13</v>
      </c>
      <c r="F13" s="9" t="s">
        <v>142</v>
      </c>
      <c r="G13" s="9" t="s">
        <v>143</v>
      </c>
      <c r="J13" s="10">
        <f t="shared" ca="1" si="3"/>
        <v>0.35217403814980042</v>
      </c>
      <c r="K13" s="10"/>
      <c r="N13" s="10">
        <f t="shared" ca="1" si="4"/>
        <v>0.81065903073871071</v>
      </c>
      <c r="O13" s="10"/>
      <c r="P13" s="9">
        <v>6</v>
      </c>
      <c r="Q13" s="10" t="str">
        <f>main!H8</f>
        <v>クーラー・ホットドリンク禁止</v>
      </c>
    </row>
    <row r="14" spans="1:17">
      <c r="A14" s="9">
        <v>7</v>
      </c>
      <c r="B14" s="9" t="s">
        <v>52</v>
      </c>
      <c r="C14" s="18"/>
      <c r="D14" s="9">
        <v>11</v>
      </c>
      <c r="E14" s="10" t="s">
        <v>13</v>
      </c>
      <c r="F14" s="9" t="s">
        <v>144</v>
      </c>
      <c r="G14" s="9" t="s">
        <v>146</v>
      </c>
      <c r="J14" s="10">
        <f t="shared" ca="1" si="3"/>
        <v>0.56370032514990953</v>
      </c>
      <c r="K14" s="10"/>
      <c r="N14" s="10">
        <f t="shared" ca="1" si="4"/>
        <v>0.93185531573048586</v>
      </c>
      <c r="O14" s="10"/>
      <c r="P14" s="9">
        <v>7</v>
      </c>
      <c r="Q14" s="10" t="str">
        <f>main!H9</f>
        <v>音爆弾・閃光玉・こやし玉・罠・爆弾禁止</v>
      </c>
    </row>
    <row r="15" spans="1:17">
      <c r="A15" s="9">
        <v>8</v>
      </c>
      <c r="B15" s="9" t="s">
        <v>53</v>
      </c>
      <c r="C15" s="18"/>
      <c r="D15" s="9">
        <v>12</v>
      </c>
      <c r="E15" s="10" t="s">
        <v>13</v>
      </c>
      <c r="F15" s="9" t="s">
        <v>147</v>
      </c>
      <c r="G15" s="9" t="s">
        <v>148</v>
      </c>
      <c r="J15" s="10">
        <f t="shared" ca="1" si="3"/>
        <v>0.18287769401212928</v>
      </c>
      <c r="K15" s="10"/>
      <c r="N15" s="10">
        <f t="shared" ca="1" si="4"/>
        <v>0.86250817399320812</v>
      </c>
      <c r="O15" s="10"/>
      <c r="P15" s="9">
        <v>8</v>
      </c>
      <c r="Q15" s="10" t="str">
        <f>main!H10</f>
        <v>食事禁止</v>
      </c>
    </row>
    <row r="16" spans="1:17">
      <c r="A16" s="9">
        <v>9</v>
      </c>
      <c r="B16" s="9" t="s">
        <v>54</v>
      </c>
      <c r="C16" s="18"/>
      <c r="D16" s="9">
        <v>13</v>
      </c>
      <c r="E16" s="10" t="s">
        <v>13</v>
      </c>
      <c r="F16" s="9" t="s">
        <v>89</v>
      </c>
      <c r="G16" s="9" t="s">
        <v>91</v>
      </c>
      <c r="J16" s="10">
        <f t="shared" ca="1" si="3"/>
        <v>1.5506710364849186E-2</v>
      </c>
      <c r="K16" s="10"/>
      <c r="N16" s="10">
        <f t="shared" ca="1" si="4"/>
        <v>0.48558681770800494</v>
      </c>
      <c r="O16" s="10"/>
      <c r="P16" s="9">
        <v>9</v>
      </c>
      <c r="Q16" s="10" t="str">
        <f>main!H11</f>
        <v>砥石・キレアジ・弾薬調合・弓ビン禁止</v>
      </c>
    </row>
    <row r="17" spans="1:17">
      <c r="A17" s="9">
        <v>10</v>
      </c>
      <c r="B17" s="9" t="s">
        <v>55</v>
      </c>
      <c r="C17" s="18"/>
      <c r="D17" s="9">
        <v>14</v>
      </c>
      <c r="E17" s="10" t="s">
        <v>13</v>
      </c>
      <c r="F17" s="9" t="s">
        <v>149</v>
      </c>
      <c r="G17" s="9" t="s">
        <v>92</v>
      </c>
      <c r="J17" s="10">
        <f t="shared" ca="1" si="3"/>
        <v>0.27526612361340241</v>
      </c>
      <c r="K17" s="10"/>
      <c r="N17" s="10">
        <f t="shared" ca="1" si="4"/>
        <v>0.43100264822830336</v>
      </c>
      <c r="O17" s="10"/>
      <c r="P17" s="9">
        <v>10</v>
      </c>
      <c r="Q17" s="10" t="str">
        <f>main!H12</f>
        <v>10分まで武器不可</v>
      </c>
    </row>
    <row r="18" spans="1:17">
      <c r="A18" s="9">
        <v>11</v>
      </c>
      <c r="B18" s="9" t="s">
        <v>56</v>
      </c>
      <c r="C18" s="18"/>
      <c r="D18" s="9">
        <v>15</v>
      </c>
      <c r="E18" s="10" t="s">
        <v>13</v>
      </c>
      <c r="F18" s="9" t="s">
        <v>88</v>
      </c>
      <c r="G18" s="9" t="s">
        <v>94</v>
      </c>
      <c r="J18" s="10">
        <f t="shared" ca="1" si="3"/>
        <v>0.84949301484955786</v>
      </c>
      <c r="K18" s="10"/>
      <c r="N18" s="10">
        <f t="shared" ca="1" si="4"/>
        <v>0.4089620776260503</v>
      </c>
      <c r="O18" s="10"/>
      <c r="P18" s="9">
        <v>11</v>
      </c>
      <c r="Q18" s="10" t="str">
        <f>main!H13</f>
        <v>ターゲット同エリアでこんがり肉を10個焼く</v>
      </c>
    </row>
    <row r="19" spans="1:17">
      <c r="A19" s="9">
        <v>12</v>
      </c>
      <c r="B19" s="9" t="s">
        <v>11</v>
      </c>
      <c r="C19" s="18"/>
      <c r="D19" s="9">
        <v>16</v>
      </c>
      <c r="E19" s="10" t="s">
        <v>13</v>
      </c>
      <c r="F19" s="9" t="s">
        <v>150</v>
      </c>
      <c r="G19" s="9" t="s">
        <v>93</v>
      </c>
      <c r="J19" s="10">
        <f t="shared" ca="1" si="3"/>
        <v>0.39126144885527392</v>
      </c>
      <c r="K19" s="10"/>
      <c r="N19" s="10">
        <f t="shared" ca="1" si="4"/>
        <v>0.1918225033564287</v>
      </c>
      <c r="O19" s="10"/>
      <c r="P19" s="9">
        <v>12</v>
      </c>
      <c r="Q19" s="10" t="str">
        <f>main!H14</f>
        <v>上位(RARE4以上)武器禁止</v>
      </c>
    </row>
    <row r="20" spans="1:17">
      <c r="C20" s="18"/>
      <c r="D20" s="9">
        <v>17</v>
      </c>
      <c r="E20" s="10" t="s">
        <v>13</v>
      </c>
      <c r="F20" s="9" t="s">
        <v>151</v>
      </c>
      <c r="G20" s="9" t="s">
        <v>80</v>
      </c>
      <c r="J20" s="10"/>
      <c r="K20" s="10"/>
      <c r="N20" s="10">
        <f t="shared" ca="1" si="4"/>
        <v>0.74085289612544192</v>
      </c>
      <c r="O20" s="10"/>
      <c r="P20" s="9">
        <v>13</v>
      </c>
      <c r="Q20" s="10" t="str">
        <f>main!H15</f>
        <v>2部位防具不可</v>
      </c>
    </row>
    <row r="21" spans="1:17">
      <c r="C21" s="18"/>
      <c r="D21" s="9">
        <v>18</v>
      </c>
      <c r="E21" s="10" t="s">
        <v>13</v>
      </c>
      <c r="F21" s="9" t="s">
        <v>152</v>
      </c>
      <c r="G21" s="9" t="s">
        <v>153</v>
      </c>
      <c r="J21" s="10"/>
      <c r="K21" s="10"/>
      <c r="N21" s="10">
        <f t="shared" ca="1" si="4"/>
        <v>0.79749542310398636</v>
      </c>
      <c r="O21" s="10"/>
      <c r="P21" s="9">
        <v>14</v>
      </c>
      <c r="Q21" s="10" t="str">
        <f>main!H16</f>
        <v>防具・お守りスキル無し</v>
      </c>
    </row>
    <row r="22" spans="1:17">
      <c r="C22" s="18"/>
      <c r="D22" s="9">
        <v>19</v>
      </c>
      <c r="E22" s="25" t="s">
        <v>46</v>
      </c>
      <c r="F22" s="9" t="s">
        <v>154</v>
      </c>
      <c r="G22" s="9" t="s">
        <v>155</v>
      </c>
      <c r="I22" s="10"/>
      <c r="J22" s="10"/>
      <c r="K22" s="10"/>
      <c r="N22" s="10">
        <f t="shared" ca="1" si="4"/>
        <v>0.24035804004652395</v>
      </c>
      <c r="O22" s="10"/>
      <c r="P22" s="9">
        <v>15</v>
      </c>
      <c r="Q22" s="10" t="str">
        <f>main!H17</f>
        <v>ダッシュ・緊急回避禁止</v>
      </c>
    </row>
    <row r="23" spans="1:17">
      <c r="A23" s="15" t="s">
        <v>21</v>
      </c>
      <c r="C23" s="18"/>
      <c r="D23" s="9">
        <v>20</v>
      </c>
      <c r="E23" s="25" t="s">
        <v>46</v>
      </c>
      <c r="F23" s="9" t="s">
        <v>100</v>
      </c>
      <c r="G23" s="9" t="s">
        <v>107</v>
      </c>
      <c r="I23" s="10"/>
      <c r="J23" s="10"/>
      <c r="K23" s="10"/>
      <c r="N23" s="10">
        <f t="shared" ca="1" si="4"/>
        <v>2.1635040945934048E-2</v>
      </c>
      <c r="O23" s="10"/>
      <c r="P23" s="9">
        <v>16</v>
      </c>
      <c r="Q23" s="10" t="str">
        <f>main!H18</f>
        <v>攻撃時Rボタン禁止</v>
      </c>
    </row>
    <row r="24" spans="1:17">
      <c r="A24" s="9" t="str">
        <f ca="1">INDEX($P$8:$Q$37,M3,2)</f>
        <v>ドーピングアイテム禁止</v>
      </c>
      <c r="C24" s="18"/>
      <c r="D24" s="9">
        <v>21</v>
      </c>
      <c r="E24" s="25" t="s">
        <v>46</v>
      </c>
      <c r="F24" s="9" t="s">
        <v>156</v>
      </c>
      <c r="G24" s="9" t="s">
        <v>106</v>
      </c>
      <c r="I24" s="10"/>
      <c r="J24" s="10"/>
      <c r="K24" s="10"/>
      <c r="N24" s="10">
        <f t="shared" ca="1" si="4"/>
        <v>0.86745384437795559</v>
      </c>
      <c r="O24" s="10"/>
      <c r="P24" s="9">
        <v>17</v>
      </c>
      <c r="Q24" s="10" t="str">
        <f>main!H19</f>
        <v>十字キー封印</v>
      </c>
    </row>
    <row r="25" spans="1:17">
      <c r="A25" s="9" t="str">
        <f ca="1">INDEX($P$8:$Q$37,M4,2)</f>
        <v>音爆弾・閃光玉・こやし玉・罠・爆弾禁止</v>
      </c>
      <c r="C25" s="18"/>
      <c r="D25" s="9">
        <v>22</v>
      </c>
      <c r="E25" s="25" t="s">
        <v>46</v>
      </c>
      <c r="F25" s="10" t="s">
        <v>84</v>
      </c>
      <c r="G25" s="9" t="s">
        <v>98</v>
      </c>
      <c r="I25" s="10"/>
      <c r="J25" s="10"/>
      <c r="K25" s="10"/>
      <c r="N25" s="10">
        <f t="shared" ca="1" si="4"/>
        <v>0.79934991902560215</v>
      </c>
      <c r="O25" s="10"/>
      <c r="P25" s="9">
        <v>18</v>
      </c>
      <c r="Q25" s="10" t="str">
        <f>main!H20</f>
        <v>片目封印</v>
      </c>
    </row>
    <row r="26" spans="1:17">
      <c r="A26" s="9" t="str">
        <f ca="1">INDEX($P$8:$Q$37,M5,2)</f>
        <v>モンスター討伐ごとに肉お供え</v>
      </c>
      <c r="C26" s="18"/>
      <c r="D26" s="9">
        <v>23</v>
      </c>
      <c r="E26" s="25" t="s">
        <v>46</v>
      </c>
      <c r="F26" s="10" t="s">
        <v>157</v>
      </c>
      <c r="G26" s="10" t="s">
        <v>14</v>
      </c>
      <c r="H26" s="10"/>
      <c r="I26" s="10"/>
      <c r="J26" s="10"/>
      <c r="K26" s="10"/>
      <c r="N26" s="10" t="str">
        <f t="shared" ca="1" si="4"/>
        <v/>
      </c>
      <c r="O26" s="10"/>
      <c r="P26" s="9">
        <v>19</v>
      </c>
      <c r="Q26" s="10"/>
    </row>
    <row r="27" spans="1:17">
      <c r="A27" s="9" t="str">
        <f ca="1">INDEX($P$8:$Q$37,M6,2)</f>
        <v>モンスター討伐ごとに肉お供え</v>
      </c>
      <c r="C27" s="18"/>
      <c r="D27" s="9">
        <v>24</v>
      </c>
      <c r="E27" s="25" t="s">
        <v>46</v>
      </c>
      <c r="F27" s="10" t="s">
        <v>86</v>
      </c>
      <c r="G27" s="10" t="s">
        <v>95</v>
      </c>
      <c r="H27" s="10"/>
      <c r="I27" s="10"/>
      <c r="J27" s="10"/>
      <c r="K27" s="10"/>
      <c r="N27" s="10">
        <f t="shared" ca="1" si="4"/>
        <v>6.4429266923317741E-2</v>
      </c>
      <c r="O27" s="10"/>
      <c r="P27" s="9">
        <v>20</v>
      </c>
      <c r="Q27" s="10" t="str">
        <f>main!H22</f>
        <v>モンスター討伐ごとに肉お供え</v>
      </c>
    </row>
    <row r="28" spans="1:17">
      <c r="C28" s="17"/>
      <c r="D28" s="10">
        <v>25</v>
      </c>
      <c r="E28" s="25" t="s">
        <v>46</v>
      </c>
      <c r="F28" s="10" t="s">
        <v>158</v>
      </c>
      <c r="G28" s="10" t="s">
        <v>159</v>
      </c>
      <c r="H28" s="10"/>
      <c r="I28" s="10"/>
      <c r="J28" s="10"/>
      <c r="K28" s="10"/>
      <c r="N28" s="10">
        <f t="shared" ca="1" si="4"/>
        <v>0.3043737941406599</v>
      </c>
      <c r="O28" s="10"/>
      <c r="P28" s="9">
        <v>21</v>
      </c>
      <c r="Q28" s="10" t="str">
        <f>main!H23</f>
        <v>コックピット非表示</v>
      </c>
    </row>
    <row r="29" spans="1:17">
      <c r="D29" s="9">
        <v>26</v>
      </c>
      <c r="E29" s="25" t="s">
        <v>46</v>
      </c>
      <c r="F29" s="9" t="s">
        <v>161</v>
      </c>
      <c r="G29" s="9" t="s">
        <v>160</v>
      </c>
      <c r="I29" s="10"/>
      <c r="J29" s="10"/>
      <c r="K29" s="10"/>
      <c r="N29" s="10" t="str">
        <f t="shared" ca="1" si="4"/>
        <v/>
      </c>
      <c r="O29" s="10"/>
      <c r="P29" s="9">
        <v>22</v>
      </c>
      <c r="Q29" s="10">
        <f>main!H24</f>
        <v>0</v>
      </c>
    </row>
    <row r="30" spans="1:17">
      <c r="D30" s="9">
        <v>27</v>
      </c>
      <c r="E30" s="25" t="s">
        <v>46</v>
      </c>
      <c r="F30" s="9" t="s">
        <v>101</v>
      </c>
      <c r="G30" s="9" t="s">
        <v>162</v>
      </c>
      <c r="I30" s="10"/>
      <c r="J30" s="10"/>
      <c r="K30" s="10"/>
      <c r="N30" s="10" t="str">
        <f t="shared" ca="1" si="4"/>
        <v/>
      </c>
      <c r="O30" s="10"/>
      <c r="P30" s="9">
        <v>23</v>
      </c>
      <c r="Q30" s="10">
        <f>main!H25</f>
        <v>0</v>
      </c>
    </row>
    <row r="31" spans="1:17">
      <c r="D31" s="9">
        <v>28</v>
      </c>
      <c r="E31" s="25" t="s">
        <v>46</v>
      </c>
      <c r="F31" s="25" t="s">
        <v>163</v>
      </c>
      <c r="G31" s="9" t="s">
        <v>164</v>
      </c>
      <c r="I31" s="10"/>
      <c r="J31" s="10"/>
      <c r="K31" s="10"/>
      <c r="N31" s="10" t="str">
        <f t="shared" ca="1" si="4"/>
        <v/>
      </c>
      <c r="O31" s="10"/>
      <c r="P31" s="9">
        <v>24</v>
      </c>
      <c r="Q31" s="10">
        <f>main!H26</f>
        <v>0</v>
      </c>
    </row>
    <row r="32" spans="1:17">
      <c r="D32" s="9">
        <v>29</v>
      </c>
      <c r="E32" s="25" t="s">
        <v>46</v>
      </c>
      <c r="F32" s="9" t="s">
        <v>165</v>
      </c>
      <c r="G32" s="9" t="s">
        <v>43</v>
      </c>
      <c r="I32" s="10"/>
      <c r="J32" s="10"/>
      <c r="K32" s="10"/>
      <c r="N32" s="10" t="str">
        <f t="shared" ca="1" si="4"/>
        <v/>
      </c>
      <c r="O32" s="10"/>
      <c r="P32" s="9">
        <v>25</v>
      </c>
      <c r="Q32" s="10">
        <f>main!H27</f>
        <v>0</v>
      </c>
    </row>
    <row r="33" spans="1:18">
      <c r="D33" s="9">
        <v>30</v>
      </c>
      <c r="E33" s="25" t="s">
        <v>46</v>
      </c>
      <c r="F33" s="9" t="s">
        <v>102</v>
      </c>
      <c r="G33" s="9" t="s">
        <v>105</v>
      </c>
      <c r="I33" s="10"/>
      <c r="J33" s="10"/>
      <c r="K33" s="10"/>
      <c r="N33" s="10" t="str">
        <f t="shared" ca="1" si="4"/>
        <v/>
      </c>
      <c r="O33" s="10"/>
      <c r="P33" s="9">
        <v>26</v>
      </c>
      <c r="Q33" s="10">
        <f>main!H28</f>
        <v>0</v>
      </c>
    </row>
    <row r="34" spans="1:18">
      <c r="D34" s="9">
        <v>31</v>
      </c>
      <c r="E34" s="25" t="s">
        <v>46</v>
      </c>
      <c r="F34" s="9" t="s">
        <v>166</v>
      </c>
      <c r="G34" s="9" t="s">
        <v>90</v>
      </c>
      <c r="I34" s="10"/>
      <c r="J34" s="10"/>
      <c r="K34" s="10"/>
      <c r="N34" s="10" t="str">
        <f t="shared" ca="1" si="4"/>
        <v/>
      </c>
      <c r="O34" s="10"/>
      <c r="P34" s="9">
        <v>27</v>
      </c>
      <c r="Q34" s="10">
        <f>main!H29</f>
        <v>0</v>
      </c>
    </row>
    <row r="35" spans="1:18">
      <c r="D35" s="9">
        <v>32</v>
      </c>
      <c r="E35" s="25" t="s">
        <v>46</v>
      </c>
      <c r="F35" s="9" t="s">
        <v>167</v>
      </c>
      <c r="G35" s="9" t="s">
        <v>168</v>
      </c>
      <c r="I35" s="10"/>
      <c r="J35" s="10"/>
      <c r="K35" s="10"/>
      <c r="N35" s="10" t="str">
        <f t="shared" ca="1" si="4"/>
        <v/>
      </c>
      <c r="O35" s="10"/>
      <c r="P35" s="9">
        <v>28</v>
      </c>
      <c r="Q35" s="10">
        <f>main!H30</f>
        <v>0</v>
      </c>
    </row>
    <row r="36" spans="1:18">
      <c r="D36" s="9">
        <v>33</v>
      </c>
      <c r="E36" s="25" t="s">
        <v>46</v>
      </c>
      <c r="F36" s="9" t="s">
        <v>169</v>
      </c>
      <c r="G36" s="9" t="s">
        <v>41</v>
      </c>
      <c r="I36" s="10"/>
      <c r="J36" s="10"/>
      <c r="K36" s="10"/>
      <c r="N36" s="10" t="str">
        <f t="shared" ca="1" si="4"/>
        <v/>
      </c>
      <c r="O36" s="10"/>
      <c r="P36" s="9">
        <v>29</v>
      </c>
      <c r="Q36" s="10">
        <f>main!H31</f>
        <v>0</v>
      </c>
    </row>
    <row r="37" spans="1:18">
      <c r="D37" s="9">
        <v>34</v>
      </c>
      <c r="E37" s="25" t="s">
        <v>46</v>
      </c>
      <c r="F37" s="9" t="s">
        <v>171</v>
      </c>
      <c r="G37" s="9" t="s">
        <v>170</v>
      </c>
      <c r="I37" s="10"/>
      <c r="J37" s="21"/>
      <c r="K37" s="10"/>
      <c r="N37" s="10" t="str">
        <f t="shared" ca="1" si="4"/>
        <v/>
      </c>
      <c r="O37" s="22"/>
      <c r="P37" s="22">
        <v>30</v>
      </c>
      <c r="Q37" s="22">
        <f>main!H32</f>
        <v>0</v>
      </c>
      <c r="R37" s="22"/>
    </row>
    <row r="38" spans="1:18">
      <c r="A38" s="10"/>
      <c r="D38" s="10">
        <v>35</v>
      </c>
      <c r="E38" s="10" t="s">
        <v>181</v>
      </c>
      <c r="F38" s="9" t="s">
        <v>18</v>
      </c>
      <c r="G38" s="9" t="s">
        <v>17</v>
      </c>
      <c r="I38" s="10"/>
      <c r="J38" s="10"/>
      <c r="K38" s="10"/>
      <c r="L38" s="10"/>
      <c r="M38" s="10"/>
    </row>
    <row r="39" spans="1:18">
      <c r="A39" s="10"/>
      <c r="D39" s="10">
        <v>36</v>
      </c>
      <c r="E39" s="10" t="s">
        <v>181</v>
      </c>
      <c r="F39" s="9" t="s">
        <v>15</v>
      </c>
      <c r="G39" s="9" t="s">
        <v>16</v>
      </c>
      <c r="J39" s="10"/>
    </row>
    <row r="40" spans="1:18">
      <c r="A40" s="10"/>
      <c r="D40" s="10">
        <v>37</v>
      </c>
      <c r="E40" s="10" t="s">
        <v>181</v>
      </c>
      <c r="F40" s="9" t="s">
        <v>172</v>
      </c>
      <c r="G40" s="9" t="s">
        <v>173</v>
      </c>
    </row>
    <row r="41" spans="1:18">
      <c r="A41" s="10"/>
      <c r="C41" s="18"/>
      <c r="D41" s="10">
        <v>38</v>
      </c>
      <c r="E41" s="10" t="s">
        <v>181</v>
      </c>
      <c r="F41" s="9" t="s">
        <v>174</v>
      </c>
      <c r="G41" s="9" t="s">
        <v>155</v>
      </c>
    </row>
    <row r="42" spans="1:18">
      <c r="C42" s="18"/>
      <c r="D42" s="10">
        <v>39</v>
      </c>
      <c r="E42" s="10" t="s">
        <v>181</v>
      </c>
      <c r="F42" s="9" t="s">
        <v>176</v>
      </c>
      <c r="G42" s="9" t="s">
        <v>175</v>
      </c>
    </row>
    <row r="43" spans="1:18">
      <c r="A43" s="10" t="s">
        <v>57</v>
      </c>
      <c r="C43" s="18"/>
      <c r="D43" s="10">
        <v>40</v>
      </c>
      <c r="E43" s="10" t="s">
        <v>181</v>
      </c>
      <c r="F43" s="9" t="s">
        <v>177</v>
      </c>
      <c r="G43" s="9" t="s">
        <v>99</v>
      </c>
    </row>
    <row r="44" spans="1:18">
      <c r="A44" s="19" t="b">
        <v>0</v>
      </c>
      <c r="C44" s="18"/>
      <c r="D44" s="10">
        <v>41</v>
      </c>
      <c r="E44" s="10" t="s">
        <v>181</v>
      </c>
      <c r="F44" s="9" t="s">
        <v>178</v>
      </c>
      <c r="G44" s="9" t="s">
        <v>180</v>
      </c>
    </row>
    <row r="45" spans="1:18">
      <c r="A45" s="10" t="s">
        <v>58</v>
      </c>
      <c r="C45" s="18" t="s">
        <v>19</v>
      </c>
      <c r="D45" s="9">
        <v>42</v>
      </c>
      <c r="E45" s="10" t="s">
        <v>202</v>
      </c>
      <c r="F45" s="9" t="s">
        <v>182</v>
      </c>
      <c r="G45" s="9" t="s">
        <v>111</v>
      </c>
    </row>
    <row r="46" spans="1:18">
      <c r="A46" s="10" t="b">
        <v>1</v>
      </c>
      <c r="C46" s="10"/>
      <c r="D46" s="9">
        <v>43</v>
      </c>
      <c r="E46" s="10" t="s">
        <v>202</v>
      </c>
      <c r="F46" s="9" t="s">
        <v>183</v>
      </c>
      <c r="G46" s="9" t="s">
        <v>184</v>
      </c>
    </row>
    <row r="47" spans="1:18">
      <c r="A47" s="10" t="s">
        <v>59</v>
      </c>
      <c r="D47" s="9">
        <v>44</v>
      </c>
      <c r="E47" s="10" t="s">
        <v>202</v>
      </c>
      <c r="F47" s="25" t="s">
        <v>185</v>
      </c>
      <c r="G47" s="9" t="s">
        <v>186</v>
      </c>
    </row>
    <row r="48" spans="1:18">
      <c r="A48" s="9" t="b">
        <v>1</v>
      </c>
      <c r="C48" s="10"/>
      <c r="D48" s="9">
        <v>45</v>
      </c>
      <c r="E48" s="10" t="s">
        <v>202</v>
      </c>
      <c r="F48" s="9" t="s">
        <v>108</v>
      </c>
      <c r="G48" s="9" t="s">
        <v>112</v>
      </c>
    </row>
    <row r="49" spans="1:10">
      <c r="A49" s="9" t="s">
        <v>60</v>
      </c>
      <c r="D49" s="9">
        <v>46</v>
      </c>
      <c r="E49" s="10" t="s">
        <v>202</v>
      </c>
      <c r="F49" s="9" t="s">
        <v>187</v>
      </c>
      <c r="G49" s="9" t="s">
        <v>188</v>
      </c>
    </row>
    <row r="50" spans="1:10">
      <c r="A50" s="9" t="b">
        <v>0</v>
      </c>
      <c r="C50" s="10"/>
      <c r="D50" s="9">
        <v>47</v>
      </c>
      <c r="E50" s="9" t="s">
        <v>46</v>
      </c>
      <c r="F50" s="9" t="s">
        <v>189</v>
      </c>
      <c r="G50" s="9" t="s">
        <v>190</v>
      </c>
    </row>
    <row r="51" spans="1:10">
      <c r="A51" s="9" t="s">
        <v>62</v>
      </c>
      <c r="D51" s="9">
        <v>48</v>
      </c>
      <c r="E51" s="9" t="s">
        <v>46</v>
      </c>
      <c r="F51" s="10" t="s">
        <v>110</v>
      </c>
      <c r="G51" s="10" t="s">
        <v>191</v>
      </c>
      <c r="H51" s="10"/>
    </row>
    <row r="52" spans="1:10">
      <c r="A52" s="9" t="b">
        <v>0</v>
      </c>
      <c r="C52" s="18"/>
      <c r="D52" s="9">
        <v>49</v>
      </c>
      <c r="E52" s="9" t="s">
        <v>46</v>
      </c>
      <c r="F52" s="9" t="s">
        <v>192</v>
      </c>
      <c r="G52" s="9" t="s">
        <v>193</v>
      </c>
    </row>
    <row r="53" spans="1:10">
      <c r="A53" s="9" t="s">
        <v>63</v>
      </c>
      <c r="C53" s="18"/>
      <c r="D53" s="9">
        <v>50</v>
      </c>
      <c r="E53" s="9" t="s">
        <v>46</v>
      </c>
      <c r="F53" s="9" t="s">
        <v>194</v>
      </c>
      <c r="G53" s="9" t="s">
        <v>195</v>
      </c>
      <c r="J53" s="10"/>
    </row>
    <row r="54" spans="1:10">
      <c r="A54" s="9" t="b">
        <v>0</v>
      </c>
      <c r="C54" s="17"/>
      <c r="D54" s="9">
        <v>51</v>
      </c>
      <c r="E54" s="9" t="s">
        <v>46</v>
      </c>
      <c r="F54" s="9" t="s">
        <v>196</v>
      </c>
      <c r="G54" s="9" t="s">
        <v>197</v>
      </c>
      <c r="J54" s="10"/>
    </row>
    <row r="55" spans="1:10">
      <c r="A55" s="9" t="s">
        <v>71</v>
      </c>
      <c r="C55" s="17"/>
      <c r="D55" s="9">
        <v>52</v>
      </c>
      <c r="E55" s="9" t="s">
        <v>46</v>
      </c>
      <c r="F55" s="9" t="s">
        <v>198</v>
      </c>
      <c r="G55" s="9" t="s">
        <v>199</v>
      </c>
      <c r="J55" s="10"/>
    </row>
    <row r="56" spans="1:10">
      <c r="A56" s="9" t="b">
        <v>0</v>
      </c>
      <c r="C56" s="17"/>
      <c r="D56" s="9">
        <v>53</v>
      </c>
      <c r="E56" s="9" t="s">
        <v>78</v>
      </c>
      <c r="F56" s="9" t="s">
        <v>200</v>
      </c>
      <c r="G56" s="9" t="s">
        <v>201</v>
      </c>
      <c r="J56" s="10"/>
    </row>
    <row r="57" spans="1:10">
      <c r="A57" s="9" t="s">
        <v>70</v>
      </c>
      <c r="C57" s="17"/>
      <c r="D57" s="9">
        <v>54</v>
      </c>
      <c r="E57" s="10" t="s">
        <v>13</v>
      </c>
      <c r="F57" s="27" t="s">
        <v>203</v>
      </c>
      <c r="G57" s="25" t="s">
        <v>113</v>
      </c>
      <c r="J57" s="10"/>
    </row>
    <row r="58" spans="1:10">
      <c r="A58" s="9" t="b">
        <v>0</v>
      </c>
      <c r="C58" s="17"/>
      <c r="D58" s="9">
        <v>55</v>
      </c>
      <c r="E58" s="10" t="s">
        <v>13</v>
      </c>
      <c r="F58" s="27" t="s">
        <v>204</v>
      </c>
      <c r="G58" s="9" t="s">
        <v>205</v>
      </c>
      <c r="J58" s="10"/>
    </row>
    <row r="59" spans="1:10">
      <c r="C59" s="17"/>
      <c r="D59" s="9">
        <v>56</v>
      </c>
      <c r="E59" s="10" t="s">
        <v>13</v>
      </c>
      <c r="F59" s="27" t="s">
        <v>206</v>
      </c>
      <c r="G59" s="9" t="s">
        <v>114</v>
      </c>
      <c r="J59" s="10"/>
    </row>
    <row r="60" spans="1:10">
      <c r="C60" s="17"/>
      <c r="D60" s="9">
        <v>57</v>
      </c>
      <c r="E60" s="10" t="s">
        <v>13</v>
      </c>
      <c r="F60" s="28" t="s">
        <v>207</v>
      </c>
      <c r="G60" s="10" t="s">
        <v>208</v>
      </c>
      <c r="H60" s="10"/>
      <c r="I60" s="10"/>
      <c r="J60" s="10"/>
    </row>
    <row r="61" spans="1:10">
      <c r="D61" s="9">
        <v>58</v>
      </c>
      <c r="E61" s="10" t="s">
        <v>13</v>
      </c>
      <c r="F61" s="28" t="s">
        <v>209</v>
      </c>
      <c r="G61" s="10" t="s">
        <v>210</v>
      </c>
      <c r="H61" s="10"/>
      <c r="I61" s="10"/>
    </row>
    <row r="62" spans="1:10">
      <c r="C62" s="17"/>
      <c r="D62" s="9">
        <v>59</v>
      </c>
      <c r="E62" s="10" t="s">
        <v>13</v>
      </c>
      <c r="F62" s="28" t="s">
        <v>211</v>
      </c>
      <c r="G62" s="10" t="s">
        <v>212</v>
      </c>
      <c r="H62" s="10"/>
      <c r="I62" s="10"/>
    </row>
    <row r="63" spans="1:10">
      <c r="C63" s="17"/>
      <c r="D63" s="9">
        <v>60</v>
      </c>
      <c r="E63" s="10" t="s">
        <v>13</v>
      </c>
      <c r="F63" s="28" t="s">
        <v>213</v>
      </c>
      <c r="G63" s="10" t="s">
        <v>214</v>
      </c>
      <c r="H63" s="10"/>
      <c r="I63" s="10"/>
    </row>
    <row r="64" spans="1:10">
      <c r="C64" s="18"/>
      <c r="D64" s="9">
        <v>61</v>
      </c>
      <c r="E64" s="10" t="s">
        <v>13</v>
      </c>
      <c r="F64" s="28" t="s">
        <v>215</v>
      </c>
      <c r="G64" s="10" t="s">
        <v>216</v>
      </c>
      <c r="H64" s="10"/>
      <c r="I64" s="10"/>
    </row>
    <row r="65" spans="3:9">
      <c r="C65" s="18"/>
      <c r="D65" s="9">
        <v>62</v>
      </c>
      <c r="E65" s="10" t="s">
        <v>13</v>
      </c>
      <c r="F65" s="28" t="s">
        <v>217</v>
      </c>
      <c r="G65" s="10" t="s">
        <v>115</v>
      </c>
      <c r="H65" s="10"/>
      <c r="I65" s="10"/>
    </row>
    <row r="66" spans="3:9">
      <c r="C66" s="18"/>
      <c r="D66" s="9">
        <v>63</v>
      </c>
      <c r="E66" s="10" t="s">
        <v>13</v>
      </c>
      <c r="F66" s="28" t="s">
        <v>218</v>
      </c>
      <c r="G66" s="10" t="s">
        <v>127</v>
      </c>
      <c r="H66" s="10"/>
      <c r="I66" s="10"/>
    </row>
    <row r="67" spans="3:9">
      <c r="D67" s="9">
        <v>64</v>
      </c>
      <c r="E67" s="10" t="s">
        <v>13</v>
      </c>
      <c r="F67" s="27" t="s">
        <v>219</v>
      </c>
      <c r="G67" s="9" t="s">
        <v>220</v>
      </c>
    </row>
    <row r="68" spans="3:9">
      <c r="D68" s="9">
        <v>65</v>
      </c>
      <c r="E68" s="10" t="s">
        <v>46</v>
      </c>
      <c r="F68" s="27" t="s">
        <v>221</v>
      </c>
      <c r="G68" s="9" t="s">
        <v>222</v>
      </c>
    </row>
    <row r="69" spans="3:9">
      <c r="D69" s="9">
        <v>66</v>
      </c>
      <c r="E69" s="10" t="s">
        <v>46</v>
      </c>
      <c r="F69" s="27" t="s">
        <v>223</v>
      </c>
      <c r="G69" s="9" t="s">
        <v>48</v>
      </c>
    </row>
    <row r="70" spans="3:9">
      <c r="D70" s="9">
        <v>67</v>
      </c>
      <c r="E70" s="10" t="s">
        <v>46</v>
      </c>
      <c r="F70" s="27" t="s">
        <v>224</v>
      </c>
      <c r="G70" s="9" t="s">
        <v>225</v>
      </c>
    </row>
    <row r="71" spans="3:9">
      <c r="D71" s="9">
        <v>68</v>
      </c>
      <c r="E71" s="10" t="s">
        <v>46</v>
      </c>
      <c r="F71" s="27" t="s">
        <v>226</v>
      </c>
      <c r="G71" s="9" t="s">
        <v>117</v>
      </c>
    </row>
    <row r="72" spans="3:9">
      <c r="D72" s="9">
        <v>69</v>
      </c>
      <c r="E72" s="10" t="s">
        <v>46</v>
      </c>
      <c r="F72" s="27" t="s">
        <v>227</v>
      </c>
      <c r="G72" s="9" t="s">
        <v>228</v>
      </c>
    </row>
    <row r="73" spans="3:9">
      <c r="D73" s="9">
        <v>70</v>
      </c>
      <c r="E73" s="10" t="s">
        <v>46</v>
      </c>
      <c r="F73" s="27" t="s">
        <v>229</v>
      </c>
      <c r="G73" s="9" t="s">
        <v>230</v>
      </c>
    </row>
    <row r="74" spans="3:9">
      <c r="D74" s="9">
        <v>71</v>
      </c>
      <c r="E74" s="10" t="s">
        <v>46</v>
      </c>
      <c r="F74" s="27" t="s">
        <v>231</v>
      </c>
      <c r="G74" s="9" t="s">
        <v>232</v>
      </c>
    </row>
    <row r="75" spans="3:9">
      <c r="D75" s="9">
        <v>72</v>
      </c>
      <c r="E75" s="10" t="s">
        <v>46</v>
      </c>
      <c r="F75" s="27" t="s">
        <v>233</v>
      </c>
      <c r="G75" s="9" t="s">
        <v>116</v>
      </c>
    </row>
    <row r="76" spans="3:9">
      <c r="D76" s="9">
        <v>73</v>
      </c>
      <c r="E76" s="10" t="s">
        <v>46</v>
      </c>
      <c r="F76" s="28" t="s">
        <v>234</v>
      </c>
      <c r="G76" s="10" t="s">
        <v>235</v>
      </c>
      <c r="H76" s="10"/>
      <c r="I76" s="10"/>
    </row>
    <row r="77" spans="3:9">
      <c r="D77" s="9">
        <v>74</v>
      </c>
      <c r="E77" s="10" t="s">
        <v>46</v>
      </c>
      <c r="F77" s="28" t="s">
        <v>236</v>
      </c>
      <c r="G77" s="10" t="s">
        <v>237</v>
      </c>
      <c r="H77" s="10"/>
      <c r="I77" s="10"/>
    </row>
    <row r="78" spans="3:9">
      <c r="D78" s="9">
        <v>75</v>
      </c>
      <c r="E78" s="10" t="s">
        <v>46</v>
      </c>
      <c r="F78" s="28" t="s">
        <v>238</v>
      </c>
      <c r="G78" s="10" t="s">
        <v>119</v>
      </c>
      <c r="H78" s="10"/>
      <c r="I78" s="10"/>
    </row>
    <row r="79" spans="3:9">
      <c r="C79" s="17" t="s">
        <v>42</v>
      </c>
      <c r="D79" s="9">
        <v>76</v>
      </c>
      <c r="E79" s="10" t="s">
        <v>202</v>
      </c>
      <c r="F79" s="9" t="s">
        <v>239</v>
      </c>
      <c r="G79" s="9" t="s">
        <v>240</v>
      </c>
    </row>
    <row r="80" spans="3:9">
      <c r="D80" s="9">
        <v>77</v>
      </c>
      <c r="E80" s="10" t="s">
        <v>202</v>
      </c>
      <c r="F80" s="9" t="s">
        <v>241</v>
      </c>
      <c r="G80" s="9" t="s">
        <v>242</v>
      </c>
    </row>
    <row r="81" spans="4:7">
      <c r="D81" s="9">
        <v>78</v>
      </c>
      <c r="E81" s="10" t="s">
        <v>202</v>
      </c>
      <c r="F81" s="9" t="s">
        <v>243</v>
      </c>
      <c r="G81" s="9" t="s">
        <v>244</v>
      </c>
    </row>
    <row r="82" spans="4:7">
      <c r="D82" s="9">
        <v>79</v>
      </c>
      <c r="E82" s="10" t="s">
        <v>202</v>
      </c>
      <c r="F82" s="9" t="s">
        <v>245</v>
      </c>
      <c r="G82" s="9" t="s">
        <v>246</v>
      </c>
    </row>
    <row r="83" spans="4:7">
      <c r="D83" s="9">
        <v>80</v>
      </c>
      <c r="E83" s="10" t="s">
        <v>46</v>
      </c>
      <c r="F83" s="9" t="s">
        <v>247</v>
      </c>
      <c r="G83" s="9" t="s">
        <v>248</v>
      </c>
    </row>
    <row r="84" spans="4:7">
      <c r="D84" s="9">
        <v>81</v>
      </c>
      <c r="E84" s="10" t="s">
        <v>46</v>
      </c>
      <c r="F84" s="27" t="s">
        <v>249</v>
      </c>
      <c r="G84" s="9" t="s">
        <v>250</v>
      </c>
    </row>
    <row r="85" spans="4:7">
      <c r="D85" s="9">
        <v>82</v>
      </c>
      <c r="E85" s="10" t="s">
        <v>78</v>
      </c>
      <c r="F85" s="9" t="s">
        <v>251</v>
      </c>
      <c r="G85" s="9" t="s">
        <v>252</v>
      </c>
    </row>
    <row r="86" spans="4:7">
      <c r="D86" s="9">
        <v>83</v>
      </c>
      <c r="E86" s="10" t="s">
        <v>78</v>
      </c>
      <c r="F86" s="9" t="s">
        <v>253</v>
      </c>
      <c r="G86" s="9" t="s">
        <v>254</v>
      </c>
    </row>
    <row r="87" spans="4:7">
      <c r="D87" s="9">
        <v>84</v>
      </c>
      <c r="E87" s="10" t="s">
        <v>78</v>
      </c>
      <c r="F87" s="9" t="s">
        <v>255</v>
      </c>
      <c r="G87" s="9" t="s">
        <v>256</v>
      </c>
    </row>
    <row r="88" spans="4:7">
      <c r="D88" s="9">
        <v>85</v>
      </c>
      <c r="E88" s="10" t="s">
        <v>78</v>
      </c>
      <c r="F88" s="9" t="s">
        <v>257</v>
      </c>
      <c r="G88" s="9" t="s">
        <v>258</v>
      </c>
    </row>
    <row r="89" spans="4:7">
      <c r="D89" s="9">
        <v>86</v>
      </c>
      <c r="E89" s="10" t="s">
        <v>78</v>
      </c>
      <c r="F89" s="9" t="s">
        <v>259</v>
      </c>
      <c r="G89" s="9" t="s">
        <v>260</v>
      </c>
    </row>
    <row r="90" spans="4:7">
      <c r="D90" s="9">
        <v>87</v>
      </c>
      <c r="E90" s="10" t="s">
        <v>78</v>
      </c>
      <c r="F90" s="9" t="s">
        <v>261</v>
      </c>
      <c r="G90" s="9" t="s">
        <v>262</v>
      </c>
    </row>
    <row r="91" spans="4:7">
      <c r="D91" s="9">
        <v>88</v>
      </c>
      <c r="E91" s="10" t="s">
        <v>202</v>
      </c>
      <c r="F91" s="27" t="s">
        <v>263</v>
      </c>
      <c r="G91" s="9" t="s">
        <v>264</v>
      </c>
    </row>
    <row r="92" spans="4:7">
      <c r="D92" s="9">
        <v>89</v>
      </c>
      <c r="E92" s="10" t="s">
        <v>202</v>
      </c>
      <c r="F92" s="27" t="s">
        <v>265</v>
      </c>
      <c r="G92" s="9" t="s">
        <v>266</v>
      </c>
    </row>
    <row r="93" spans="4:7">
      <c r="D93" s="9">
        <v>90</v>
      </c>
      <c r="E93" s="10" t="s">
        <v>202</v>
      </c>
      <c r="F93" s="27" t="s">
        <v>267</v>
      </c>
      <c r="G93" s="9" t="s">
        <v>268</v>
      </c>
    </row>
    <row r="94" spans="4:7">
      <c r="D94" s="9">
        <v>91</v>
      </c>
      <c r="E94" s="10" t="s">
        <v>202</v>
      </c>
      <c r="F94" s="27" t="s">
        <v>269</v>
      </c>
      <c r="G94" s="9" t="s">
        <v>270</v>
      </c>
    </row>
    <row r="95" spans="4:7">
      <c r="D95" s="9">
        <v>92</v>
      </c>
      <c r="E95" s="10" t="s">
        <v>202</v>
      </c>
      <c r="F95" s="27" t="s">
        <v>271</v>
      </c>
      <c r="G95" s="9" t="s">
        <v>272</v>
      </c>
    </row>
    <row r="96" spans="4:7">
      <c r="D96" s="9">
        <v>93</v>
      </c>
      <c r="E96" s="10" t="s">
        <v>202</v>
      </c>
      <c r="F96" s="27" t="s">
        <v>273</v>
      </c>
      <c r="G96" s="9" t="s">
        <v>274</v>
      </c>
    </row>
    <row r="97" spans="4:7">
      <c r="D97" s="9">
        <v>94</v>
      </c>
      <c r="E97" s="10" t="s">
        <v>202</v>
      </c>
      <c r="F97" s="27" t="s">
        <v>275</v>
      </c>
      <c r="G97" s="9" t="s">
        <v>276</v>
      </c>
    </row>
    <row r="98" spans="4:7">
      <c r="D98" s="9">
        <v>95</v>
      </c>
      <c r="E98" s="10" t="s">
        <v>202</v>
      </c>
      <c r="F98" s="27" t="s">
        <v>277</v>
      </c>
      <c r="G98" s="9" t="s">
        <v>278</v>
      </c>
    </row>
    <row r="99" spans="4:7">
      <c r="D99" s="9">
        <v>96</v>
      </c>
      <c r="E99" s="10" t="s">
        <v>202</v>
      </c>
      <c r="F99" s="9" t="s">
        <v>279</v>
      </c>
      <c r="G99" s="9" t="s">
        <v>280</v>
      </c>
    </row>
    <row r="100" spans="4:7">
      <c r="D100" s="9">
        <v>97</v>
      </c>
      <c r="E100" s="10" t="s">
        <v>202</v>
      </c>
      <c r="F100" s="27" t="s">
        <v>281</v>
      </c>
      <c r="G100" s="9" t="s">
        <v>282</v>
      </c>
    </row>
    <row r="101" spans="4:7">
      <c r="D101" s="9">
        <v>98</v>
      </c>
      <c r="E101" s="10" t="s">
        <v>202</v>
      </c>
      <c r="F101" s="27" t="s">
        <v>283</v>
      </c>
      <c r="G101" s="9" t="s">
        <v>284</v>
      </c>
    </row>
    <row r="102" spans="4:7">
      <c r="D102" s="9">
        <v>99</v>
      </c>
      <c r="E102" s="10" t="s">
        <v>202</v>
      </c>
      <c r="F102" s="27" t="s">
        <v>285</v>
      </c>
      <c r="G102" s="9" t="s">
        <v>286</v>
      </c>
    </row>
    <row r="103" spans="4:7">
      <c r="D103" s="9">
        <v>100</v>
      </c>
      <c r="E103" s="10" t="s">
        <v>202</v>
      </c>
      <c r="F103" s="27" t="s">
        <v>287</v>
      </c>
      <c r="G103" s="9" t="s">
        <v>288</v>
      </c>
    </row>
    <row r="104" spans="4:7">
      <c r="D104" s="9">
        <v>101</v>
      </c>
      <c r="E104" s="10" t="s">
        <v>202</v>
      </c>
      <c r="F104" s="27" t="s">
        <v>289</v>
      </c>
      <c r="G104" s="9" t="s">
        <v>290</v>
      </c>
    </row>
    <row r="105" spans="4:7">
      <c r="D105" s="9">
        <v>102</v>
      </c>
      <c r="E105" s="10" t="s">
        <v>46</v>
      </c>
      <c r="F105" s="27" t="s">
        <v>291</v>
      </c>
      <c r="G105" s="9" t="s">
        <v>292</v>
      </c>
    </row>
    <row r="106" spans="4:7">
      <c r="D106" s="9">
        <v>103</v>
      </c>
      <c r="E106" s="10" t="s">
        <v>46</v>
      </c>
      <c r="F106" s="27" t="s">
        <v>293</v>
      </c>
      <c r="G106" s="9" t="s">
        <v>294</v>
      </c>
    </row>
    <row r="107" spans="4:7">
      <c r="D107" s="9">
        <v>104</v>
      </c>
      <c r="E107" s="10" t="s">
        <v>46</v>
      </c>
      <c r="F107" s="27" t="s">
        <v>295</v>
      </c>
      <c r="G107" s="9" t="s">
        <v>296</v>
      </c>
    </row>
    <row r="108" spans="4:7">
      <c r="D108" s="9">
        <v>105</v>
      </c>
      <c r="E108" s="10" t="s">
        <v>46</v>
      </c>
      <c r="F108" s="27" t="s">
        <v>297</v>
      </c>
      <c r="G108" s="9" t="s">
        <v>298</v>
      </c>
    </row>
    <row r="109" spans="4:7">
      <c r="D109" s="9">
        <v>106</v>
      </c>
      <c r="E109" s="10" t="s">
        <v>46</v>
      </c>
      <c r="F109" s="27" t="s">
        <v>299</v>
      </c>
      <c r="G109" s="9" t="s">
        <v>300</v>
      </c>
    </row>
    <row r="110" spans="4:7">
      <c r="D110" s="9">
        <v>107</v>
      </c>
      <c r="E110" s="10" t="s">
        <v>46</v>
      </c>
      <c r="F110" s="9" t="s">
        <v>301</v>
      </c>
      <c r="G110" s="9" t="s">
        <v>302</v>
      </c>
    </row>
    <row r="111" spans="4:7">
      <c r="D111" s="9">
        <v>108</v>
      </c>
      <c r="E111" s="10" t="s">
        <v>46</v>
      </c>
      <c r="F111" s="27" t="s">
        <v>303</v>
      </c>
      <c r="G111" s="9" t="s">
        <v>304</v>
      </c>
    </row>
    <row r="112" spans="4:7">
      <c r="D112" s="9">
        <v>109</v>
      </c>
      <c r="E112" s="10" t="s">
        <v>46</v>
      </c>
      <c r="F112" s="27" t="s">
        <v>305</v>
      </c>
      <c r="G112" s="9" t="s">
        <v>118</v>
      </c>
    </row>
    <row r="113" spans="3:7">
      <c r="D113" s="9">
        <v>110</v>
      </c>
      <c r="E113" s="10" t="s">
        <v>46</v>
      </c>
      <c r="F113" s="9" t="s">
        <v>306</v>
      </c>
      <c r="G113" s="9" t="s">
        <v>121</v>
      </c>
    </row>
    <row r="114" spans="3:7">
      <c r="D114" s="9">
        <v>111</v>
      </c>
      <c r="E114" s="10" t="s">
        <v>46</v>
      </c>
      <c r="F114" s="27" t="s">
        <v>307</v>
      </c>
      <c r="G114" s="9" t="s">
        <v>308</v>
      </c>
    </row>
    <row r="115" spans="3:7">
      <c r="D115" s="9">
        <v>112</v>
      </c>
      <c r="E115" s="10" t="s">
        <v>46</v>
      </c>
      <c r="F115" s="27" t="s">
        <v>309</v>
      </c>
      <c r="G115" s="9" t="s">
        <v>310</v>
      </c>
    </row>
    <row r="116" spans="3:7">
      <c r="D116" s="9">
        <v>113</v>
      </c>
      <c r="E116" s="10" t="s">
        <v>46</v>
      </c>
      <c r="F116" s="27" t="s">
        <v>311</v>
      </c>
      <c r="G116" s="9" t="s">
        <v>312</v>
      </c>
    </row>
    <row r="117" spans="3:7">
      <c r="D117" s="9">
        <v>114</v>
      </c>
      <c r="E117" s="10" t="s">
        <v>46</v>
      </c>
      <c r="F117" s="27" t="s">
        <v>313</v>
      </c>
      <c r="G117" s="9" t="s">
        <v>132</v>
      </c>
    </row>
    <row r="118" spans="3:7">
      <c r="D118" s="9">
        <v>115</v>
      </c>
      <c r="E118" s="10" t="s">
        <v>46</v>
      </c>
      <c r="F118" s="27" t="s">
        <v>314</v>
      </c>
      <c r="G118" s="9" t="s">
        <v>315</v>
      </c>
    </row>
    <row r="119" spans="3:7">
      <c r="D119" s="9">
        <v>116</v>
      </c>
      <c r="E119" s="10" t="s">
        <v>46</v>
      </c>
      <c r="F119" s="9" t="s">
        <v>316</v>
      </c>
      <c r="G119" s="9" t="s">
        <v>319</v>
      </c>
    </row>
    <row r="120" spans="3:7">
      <c r="D120" s="9">
        <v>117</v>
      </c>
      <c r="E120" s="10" t="s">
        <v>46</v>
      </c>
      <c r="F120" s="27" t="s">
        <v>317</v>
      </c>
      <c r="G120" s="9" t="s">
        <v>318</v>
      </c>
    </row>
    <row r="121" spans="3:7">
      <c r="C121" s="20" t="s">
        <v>320</v>
      </c>
      <c r="D121" s="9">
        <v>118</v>
      </c>
      <c r="E121" s="10" t="s">
        <v>181</v>
      </c>
      <c r="F121" s="9" t="s">
        <v>109</v>
      </c>
      <c r="G121" s="9" t="s">
        <v>321</v>
      </c>
    </row>
    <row r="122" spans="3:7">
      <c r="D122" s="9">
        <v>119</v>
      </c>
      <c r="E122" s="10" t="s">
        <v>181</v>
      </c>
      <c r="F122" s="9" t="s">
        <v>322</v>
      </c>
      <c r="G122" s="9" t="s">
        <v>323</v>
      </c>
    </row>
    <row r="123" spans="3:7">
      <c r="D123" s="9">
        <v>120</v>
      </c>
      <c r="E123" s="10" t="s">
        <v>181</v>
      </c>
      <c r="F123" s="9" t="s">
        <v>324</v>
      </c>
      <c r="G123" s="9" t="s">
        <v>325</v>
      </c>
    </row>
    <row r="124" spans="3:7">
      <c r="D124" s="9">
        <v>121</v>
      </c>
      <c r="E124" s="10" t="s">
        <v>181</v>
      </c>
      <c r="F124" s="27" t="s">
        <v>326</v>
      </c>
      <c r="G124" s="9" t="s">
        <v>327</v>
      </c>
    </row>
    <row r="125" spans="3:7">
      <c r="D125" s="9">
        <v>122</v>
      </c>
      <c r="E125" s="10" t="s">
        <v>181</v>
      </c>
      <c r="F125" s="9" t="s">
        <v>328</v>
      </c>
      <c r="G125" s="9" t="s">
        <v>329</v>
      </c>
    </row>
    <row r="126" spans="3:7">
      <c r="D126" s="9">
        <v>123</v>
      </c>
      <c r="E126" s="10" t="s">
        <v>181</v>
      </c>
      <c r="F126" s="9" t="s">
        <v>125</v>
      </c>
      <c r="G126" s="9" t="s">
        <v>129</v>
      </c>
    </row>
    <row r="127" spans="3:7">
      <c r="D127" s="9">
        <v>124</v>
      </c>
      <c r="E127" s="10" t="s">
        <v>181</v>
      </c>
      <c r="F127" s="9" t="s">
        <v>124</v>
      </c>
      <c r="G127" s="9" t="s">
        <v>128</v>
      </c>
    </row>
    <row r="128" spans="3:7">
      <c r="D128" s="9">
        <v>125</v>
      </c>
      <c r="E128" s="10" t="s">
        <v>181</v>
      </c>
      <c r="F128" s="9" t="s">
        <v>126</v>
      </c>
      <c r="G128" s="9" t="s">
        <v>130</v>
      </c>
    </row>
    <row r="129" spans="3:7">
      <c r="D129" s="9">
        <v>126</v>
      </c>
      <c r="E129" s="10" t="s">
        <v>181</v>
      </c>
      <c r="F129" s="9" t="s">
        <v>123</v>
      </c>
      <c r="G129" s="9" t="s">
        <v>47</v>
      </c>
    </row>
    <row r="130" spans="3:7">
      <c r="D130" s="9">
        <v>127</v>
      </c>
      <c r="E130" s="10" t="s">
        <v>181</v>
      </c>
      <c r="F130" s="9" t="s">
        <v>330</v>
      </c>
      <c r="G130" s="9" t="s">
        <v>331</v>
      </c>
    </row>
    <row r="131" spans="3:7">
      <c r="D131" s="9">
        <v>128</v>
      </c>
      <c r="E131" s="10" t="s">
        <v>181</v>
      </c>
      <c r="F131" s="9" t="s">
        <v>332</v>
      </c>
      <c r="G131" s="9" t="s">
        <v>337</v>
      </c>
    </row>
    <row r="132" spans="3:7">
      <c r="D132" s="9">
        <v>129</v>
      </c>
      <c r="E132" s="10" t="s">
        <v>181</v>
      </c>
      <c r="F132" s="9" t="s">
        <v>333</v>
      </c>
      <c r="G132" s="9" t="s">
        <v>335</v>
      </c>
    </row>
    <row r="133" spans="3:7">
      <c r="D133" s="9">
        <v>130</v>
      </c>
      <c r="E133" s="10" t="s">
        <v>181</v>
      </c>
      <c r="F133" s="9" t="s">
        <v>334</v>
      </c>
      <c r="G133" s="9" t="s">
        <v>336</v>
      </c>
    </row>
    <row r="134" spans="3:7">
      <c r="C134" s="20" t="s">
        <v>61</v>
      </c>
      <c r="D134" s="9">
        <v>131</v>
      </c>
      <c r="E134" s="9" t="s">
        <v>122</v>
      </c>
      <c r="F134" s="9" t="s">
        <v>338</v>
      </c>
      <c r="G134" s="9" t="s">
        <v>155</v>
      </c>
    </row>
    <row r="135" spans="3:7">
      <c r="D135" s="9">
        <v>132</v>
      </c>
      <c r="E135" s="9" t="s">
        <v>122</v>
      </c>
      <c r="F135" s="9" t="s">
        <v>339</v>
      </c>
      <c r="G135" s="9" t="s">
        <v>97</v>
      </c>
    </row>
    <row r="136" spans="3:7">
      <c r="D136" s="9">
        <v>133</v>
      </c>
      <c r="E136" s="9" t="s">
        <v>122</v>
      </c>
      <c r="F136" s="9" t="s">
        <v>340</v>
      </c>
      <c r="G136" s="9" t="s">
        <v>175</v>
      </c>
    </row>
    <row r="137" spans="3:7">
      <c r="D137" s="9">
        <v>134</v>
      </c>
      <c r="E137" s="9" t="s">
        <v>122</v>
      </c>
      <c r="F137" s="9" t="s">
        <v>341</v>
      </c>
      <c r="G137" s="9" t="s">
        <v>14</v>
      </c>
    </row>
    <row r="138" spans="3:7">
      <c r="D138" s="9">
        <v>135</v>
      </c>
      <c r="E138" s="9" t="s">
        <v>122</v>
      </c>
      <c r="F138" s="9" t="s">
        <v>342</v>
      </c>
      <c r="G138" s="9" t="s">
        <v>145</v>
      </c>
    </row>
    <row r="139" spans="3:7">
      <c r="D139" s="9">
        <v>136</v>
      </c>
      <c r="E139" s="9" t="s">
        <v>122</v>
      </c>
      <c r="F139" s="9" t="s">
        <v>343</v>
      </c>
      <c r="G139" s="9" t="s">
        <v>160</v>
      </c>
    </row>
    <row r="140" spans="3:7">
      <c r="D140" s="9">
        <v>137</v>
      </c>
      <c r="E140" s="9" t="s">
        <v>122</v>
      </c>
      <c r="F140" s="9" t="s">
        <v>344</v>
      </c>
      <c r="G140" s="9" t="s">
        <v>345</v>
      </c>
    </row>
    <row r="141" spans="3:7">
      <c r="D141" s="9">
        <v>138</v>
      </c>
      <c r="E141" s="9" t="s">
        <v>122</v>
      </c>
      <c r="F141" s="9" t="s">
        <v>346</v>
      </c>
      <c r="G141" s="9" t="s">
        <v>103</v>
      </c>
    </row>
    <row r="142" spans="3:7">
      <c r="D142" s="9">
        <v>139</v>
      </c>
      <c r="E142" s="9" t="s">
        <v>122</v>
      </c>
      <c r="F142" s="9" t="s">
        <v>347</v>
      </c>
      <c r="G142" s="9" t="s">
        <v>104</v>
      </c>
    </row>
    <row r="143" spans="3:7">
      <c r="D143" s="9">
        <v>140</v>
      </c>
      <c r="E143" s="9" t="s">
        <v>122</v>
      </c>
      <c r="F143" s="9" t="s">
        <v>348</v>
      </c>
      <c r="G143" s="9" t="s">
        <v>179</v>
      </c>
    </row>
    <row r="144" spans="3:7">
      <c r="D144" s="9">
        <v>141</v>
      </c>
      <c r="E144" s="9" t="s">
        <v>122</v>
      </c>
      <c r="F144" s="9" t="s">
        <v>349</v>
      </c>
      <c r="G144" s="9" t="s">
        <v>173</v>
      </c>
    </row>
    <row r="145" spans="4:7">
      <c r="D145" s="9">
        <v>142</v>
      </c>
      <c r="E145" s="9" t="s">
        <v>122</v>
      </c>
      <c r="F145" s="9" t="s">
        <v>350</v>
      </c>
      <c r="G145" s="9" t="s">
        <v>351</v>
      </c>
    </row>
    <row r="146" spans="4:7">
      <c r="D146" s="9">
        <v>143</v>
      </c>
      <c r="E146" s="9" t="s">
        <v>122</v>
      </c>
      <c r="F146" s="9" t="s">
        <v>352</v>
      </c>
      <c r="G146" s="9" t="s">
        <v>164</v>
      </c>
    </row>
    <row r="147" spans="4:7">
      <c r="D147" s="9">
        <v>144</v>
      </c>
      <c r="E147" s="9" t="s">
        <v>122</v>
      </c>
      <c r="F147" s="9" t="s">
        <v>353</v>
      </c>
      <c r="G147" s="9" t="s">
        <v>140</v>
      </c>
    </row>
    <row r="148" spans="4:7">
      <c r="D148" s="9">
        <v>145</v>
      </c>
      <c r="E148" s="9" t="s">
        <v>122</v>
      </c>
      <c r="F148" s="9" t="s">
        <v>354</v>
      </c>
      <c r="G148" s="9" t="s">
        <v>355</v>
      </c>
    </row>
    <row r="149" spans="4:7">
      <c r="D149" s="9">
        <v>146</v>
      </c>
      <c r="E149" s="9" t="s">
        <v>122</v>
      </c>
      <c r="F149" s="9" t="s">
        <v>356</v>
      </c>
      <c r="G149" s="9" t="s">
        <v>357</v>
      </c>
    </row>
    <row r="150" spans="4:7">
      <c r="D150" s="9">
        <v>147</v>
      </c>
      <c r="E150" s="9" t="s">
        <v>122</v>
      </c>
      <c r="F150" s="9" t="s">
        <v>358</v>
      </c>
      <c r="G150" s="9" t="s">
        <v>136</v>
      </c>
    </row>
    <row r="151" spans="4:7">
      <c r="D151" s="9">
        <v>148</v>
      </c>
      <c r="E151" s="9" t="s">
        <v>122</v>
      </c>
      <c r="F151" s="9" t="s">
        <v>131</v>
      </c>
      <c r="G151" s="9" t="s">
        <v>120</v>
      </c>
    </row>
    <row r="152" spans="4:7">
      <c r="D152" s="9">
        <v>149</v>
      </c>
      <c r="E152" s="9" t="s">
        <v>122</v>
      </c>
      <c r="F152" s="9" t="s">
        <v>359</v>
      </c>
      <c r="G152" s="9" t="s">
        <v>360</v>
      </c>
    </row>
    <row r="153" spans="4:7">
      <c r="D153" s="9">
        <v>150</v>
      </c>
      <c r="E153" s="9" t="s">
        <v>122</v>
      </c>
      <c r="F153" s="9" t="s">
        <v>361</v>
      </c>
      <c r="G153" s="9" t="s">
        <v>362</v>
      </c>
    </row>
    <row r="154" spans="4:7">
      <c r="D154" s="9">
        <v>151</v>
      </c>
      <c r="E154" s="9" t="s">
        <v>122</v>
      </c>
      <c r="F154" s="9" t="s">
        <v>363</v>
      </c>
      <c r="G154" s="9" t="s">
        <v>222</v>
      </c>
    </row>
    <row r="155" spans="4:7">
      <c r="D155" s="9">
        <v>152</v>
      </c>
      <c r="E155" s="9" t="s">
        <v>122</v>
      </c>
      <c r="F155" s="9" t="s">
        <v>364</v>
      </c>
      <c r="G155" s="9" t="s">
        <v>365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main</vt:lpstr>
      <vt:lpstr>lret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MH4ルーレット</dc:title>
  <dc:creator>YOS G-spec</dc:creator>
  <cp:lastModifiedBy>YOS G-spec</cp:lastModifiedBy>
  <dcterms:created xsi:type="dcterms:W3CDTF">2014-05-10T22:06:37Z</dcterms:created>
  <dcterms:modified xsi:type="dcterms:W3CDTF">2014-05-18T10:27:24Z</dcterms:modified>
</cp:coreProperties>
</file>